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16" windowHeight="10032" activeTab="0"/>
  </bookViews>
  <sheets>
    <sheet name="P-TAP History" sheetId="1" r:id="rId1"/>
    <sheet name="P-TAP 23 By Name" sheetId="2" r:id="rId2"/>
    <sheet name="P-TAP 23 By Class and PCI" sheetId="3" r:id="rId3"/>
  </sheets>
  <externalReferences>
    <externalReference r:id="rId6"/>
  </externalReferences>
  <definedNames>
    <definedName name="_xlnm.Print_Area" localSheetId="2">'P-TAP 23 By Class and PCI'!$A$4:$K$466</definedName>
    <definedName name="_xlnm.Print_Area" localSheetId="1">'P-TAP 23 By Name'!$A$4:$J$463</definedName>
    <definedName name="_xlnm.Print_Area" localSheetId="0">'P-TAP History'!$A$1:$H$14</definedName>
    <definedName name="_xlnm.Print_Titles" localSheetId="2">'P-TAP 23 By Class and PCI'!$1:$3</definedName>
    <definedName name="_xlnm.Print_Titles" localSheetId="1">'P-TAP 23 By Name'!$1:$3</definedName>
  </definedNames>
  <calcPr fullCalcOnLoad="1"/>
</workbook>
</file>

<file path=xl/sharedStrings.xml><?xml version="1.0" encoding="utf-8"?>
<sst xmlns="http://schemas.openxmlformats.org/spreadsheetml/2006/main" count="4820" uniqueCount="732">
  <si>
    <t>Street Name</t>
  </si>
  <si>
    <t>PCI</t>
  </si>
  <si>
    <t>R</t>
  </si>
  <si>
    <t>A</t>
  </si>
  <si>
    <t>O</t>
  </si>
  <si>
    <t>1C</t>
  </si>
  <si>
    <t>C</t>
  </si>
  <si>
    <t>2C</t>
  </si>
  <si>
    <t>1A</t>
  </si>
  <si>
    <t>2A</t>
  </si>
  <si>
    <t>2B</t>
  </si>
  <si>
    <t>3A</t>
  </si>
  <si>
    <t>3B</t>
  </si>
  <si>
    <t>4A</t>
  </si>
  <si>
    <t>1D</t>
  </si>
  <si>
    <t>UL</t>
  </si>
  <si>
    <t>1B</t>
  </si>
  <si>
    <t>7A</t>
  </si>
  <si>
    <t>7B</t>
  </si>
  <si>
    <t>8A</t>
  </si>
  <si>
    <t>8B</t>
  </si>
  <si>
    <t>6C</t>
  </si>
  <si>
    <t>8C</t>
  </si>
  <si>
    <t>3C</t>
  </si>
  <si>
    <t>10C</t>
  </si>
  <si>
    <t>7C</t>
  </si>
  <si>
    <t>4B</t>
  </si>
  <si>
    <t>1AAC</t>
  </si>
  <si>
    <t>4C</t>
  </si>
  <si>
    <t>P</t>
  </si>
  <si>
    <t xml:space="preserve">ABBOT COURT   </t>
  </si>
  <si>
    <t xml:space="preserve">ACACIA DR.   </t>
  </si>
  <si>
    <t xml:space="preserve">ALBO CT.   </t>
  </si>
  <si>
    <t xml:space="preserve">ALICE LANE   </t>
  </si>
  <si>
    <t xml:space="preserve">ALTAMOUNT DRIVE   </t>
  </si>
  <si>
    <t xml:space="preserve">ALTARINDA CR. (2545AD)  </t>
  </si>
  <si>
    <t xml:space="preserve">ALTARINDA RD.   </t>
  </si>
  <si>
    <t xml:space="preserve">AMBER VALLEY DR. (2555Y) </t>
  </si>
  <si>
    <t xml:space="preserve">ARBOLADO CT. (2745AP)  </t>
  </si>
  <si>
    <t xml:space="preserve">ARDILLA RD. (2345E)  </t>
  </si>
  <si>
    <t xml:space="preserve">ARDITH COURT   </t>
  </si>
  <si>
    <t xml:space="preserve">ARDITH DRIVE   </t>
  </si>
  <si>
    <t xml:space="preserve">ARDOR DRIVE   </t>
  </si>
  <si>
    <t xml:space="preserve">ARROYO DRIVE   </t>
  </si>
  <si>
    <t xml:space="preserve">ASPINWALL COURT   </t>
  </si>
  <si>
    <t xml:space="preserve">AUSTIN CT. (2745AT)  </t>
  </si>
  <si>
    <t xml:space="preserve">AVENIDA DE ORINDA  </t>
  </si>
  <si>
    <t xml:space="preserve">AVIS COURT   </t>
  </si>
  <si>
    <t xml:space="preserve">BARBARA RD.(2645D)   </t>
  </si>
  <si>
    <t xml:space="preserve">BATES BLVD. (2745AW)  </t>
  </si>
  <si>
    <t xml:space="preserve">BATES CT.   </t>
  </si>
  <si>
    <t xml:space="preserve">BEACONSFIELD COURT   </t>
  </si>
  <si>
    <t xml:space="preserve">BEAR CREEK RD.  </t>
  </si>
  <si>
    <t xml:space="preserve">BEL AIR CT. (2847K) </t>
  </si>
  <si>
    <t xml:space="preserve">BEL AIR DR. (2847J) </t>
  </si>
  <si>
    <t xml:space="preserve">BERKELEY AVE (2345Y)  </t>
  </si>
  <si>
    <t xml:space="preserve">BOBOLINK RD. (2354B)  </t>
  </si>
  <si>
    <t xml:space="preserve">BROADVIEW TR. (2745AD)  </t>
  </si>
  <si>
    <t xml:space="preserve">BROOKBANK RD. (2655A)  </t>
  </si>
  <si>
    <t xml:space="preserve">BROOKSIDE RD. -2643  </t>
  </si>
  <si>
    <t xml:space="preserve">BROOKWOOD RD. (2744A)  </t>
  </si>
  <si>
    <t xml:space="preserve">BRYANT WAY   </t>
  </si>
  <si>
    <t xml:space="preserve">CALIFORNIA AVE. (2345J)  </t>
  </si>
  <si>
    <t xml:space="preserve">CALVIN COURT   </t>
  </si>
  <si>
    <t xml:space="preserve">CALVIN DRIVE   </t>
  </si>
  <si>
    <t xml:space="preserve">CAMINO DEL DIABLO 2345B </t>
  </si>
  <si>
    <t xml:space="preserve">CAMINO DON MIGUEL(2354D  </t>
  </si>
  <si>
    <t xml:space="preserve">CAMINO ENCINAS (2645E)  </t>
  </si>
  <si>
    <t xml:space="preserve">CAMINO PABLO   </t>
  </si>
  <si>
    <t xml:space="preserve">CAMINO SOBRANTE (2544C)  </t>
  </si>
  <si>
    <t xml:space="preserve">CANDLE TR. (2555AA)  </t>
  </si>
  <si>
    <t xml:space="preserve">CANDLESTICK RD. (2645H)  </t>
  </si>
  <si>
    <t xml:space="preserve">CANON DR. (2345D)  </t>
  </si>
  <si>
    <t xml:space="preserve">CARISBROOK DRIVE   </t>
  </si>
  <si>
    <t xml:space="preserve">CARMEN COURT   </t>
  </si>
  <si>
    <t xml:space="preserve">CATHERINE COURT (2745H)  </t>
  </si>
  <si>
    <t xml:space="preserve">CEDAR LANE   </t>
  </si>
  <si>
    <t xml:space="preserve">CHAPPARAL PLACE   </t>
  </si>
  <si>
    <t xml:space="preserve">CHARLES HILL CR. (2755A) </t>
  </si>
  <si>
    <t xml:space="preserve">CHARLES HILL PL(2545AK)  </t>
  </si>
  <si>
    <t xml:space="preserve">CHARLES HILL RD. -2444 </t>
  </si>
  <si>
    <t xml:space="preserve">CHARLES HILL RD. (2444A) </t>
  </si>
  <si>
    <t xml:space="preserve">CHELTON COURT   </t>
  </si>
  <si>
    <t xml:space="preserve">CIELO COURT   </t>
  </si>
  <si>
    <t xml:space="preserve">CLAREMONT AVE (2345G)  </t>
  </si>
  <si>
    <t xml:space="preserve">COACHWOOD TR. (2555Z)  </t>
  </si>
  <si>
    <t xml:space="preserve">CORAL DRIVE   </t>
  </si>
  <si>
    <t xml:space="preserve">CORTE DEL REY  </t>
  </si>
  <si>
    <t xml:space="preserve">CORTE HOLGANZA   </t>
  </si>
  <si>
    <t xml:space="preserve">CORTE SOMBRITA   </t>
  </si>
  <si>
    <t xml:space="preserve">COURTNEY LANE   </t>
  </si>
  <si>
    <t xml:space="preserve">CRANE CT. (2555P)  </t>
  </si>
  <si>
    <t xml:space="preserve">CRESCENT DR   </t>
  </si>
  <si>
    <t xml:space="preserve">CREST VIEW DR.  </t>
  </si>
  <si>
    <t xml:space="preserve">CROSS RIDGE TR. (2545AV) </t>
  </si>
  <si>
    <t xml:space="preserve">CROSSRIDGE CT. (2545AT)  </t>
  </si>
  <si>
    <t xml:space="preserve">CROSSRIDGE PL. (2545AU)  </t>
  </si>
  <si>
    <t xml:space="preserve">CROWN COURT   </t>
  </si>
  <si>
    <t xml:space="preserve">CULVER CT.   </t>
  </si>
  <si>
    <t xml:space="preserve">DALE COURT   </t>
  </si>
  <si>
    <t xml:space="preserve">DALEWOOD DR. (2555W)  </t>
  </si>
  <si>
    <t xml:space="preserve">DANZA COURT   </t>
  </si>
  <si>
    <t xml:space="preserve">DAPHNE CT.   </t>
  </si>
  <si>
    <t xml:space="preserve">DARNBY COURT   </t>
  </si>
  <si>
    <t xml:space="preserve">DARYL DR. (2745J)  </t>
  </si>
  <si>
    <t xml:space="preserve">DAVIS RD. (2745W)  </t>
  </si>
  <si>
    <t xml:space="preserve">DE SOTO CT.  </t>
  </si>
  <si>
    <t xml:space="preserve">DEBRA CT. (2745AQ)  </t>
  </si>
  <si>
    <t xml:space="preserve">DEL MAR CT. (2445L) </t>
  </si>
  <si>
    <t xml:space="preserve">DESCANSO DRIVE   </t>
  </si>
  <si>
    <t xml:space="preserve">DIABLO VIEW DR. (2655G) </t>
  </si>
  <si>
    <t xml:space="preserve">DIAS DORADOS   </t>
  </si>
  <si>
    <t xml:space="preserve">DOLORES WAY   </t>
  </si>
  <si>
    <t xml:space="preserve">DON GABRIEL WAY  </t>
  </si>
  <si>
    <t xml:space="preserve">DONALD DRIVE   </t>
  </si>
  <si>
    <t xml:space="preserve">DONNA MARIA WAY  </t>
  </si>
  <si>
    <t xml:space="preserve">DOS ENCINAS   </t>
  </si>
  <si>
    <t xml:space="preserve">DOUGLAS CT. (2847H)  </t>
  </si>
  <si>
    <t xml:space="preserve">DOVER COURT   </t>
  </si>
  <si>
    <t xml:space="preserve">DUNCAN COURT   </t>
  </si>
  <si>
    <t xml:space="preserve">E. ALTARINDA DR(2545AC)  </t>
  </si>
  <si>
    <t xml:space="preserve">EASTON COURT   </t>
  </si>
  <si>
    <t xml:space="preserve">EASTWOOD DRIVE   </t>
  </si>
  <si>
    <t xml:space="preserve">EDGEWOOD RD.   </t>
  </si>
  <si>
    <t xml:space="preserve">EL CAMINO MORAGA  </t>
  </si>
  <si>
    <t xml:space="preserve">EL CORTE   </t>
  </si>
  <si>
    <t xml:space="preserve">EL GAVILAN (2545R)  </t>
  </si>
  <si>
    <t xml:space="preserve">EL NIDO COURT  </t>
  </si>
  <si>
    <t>EL NIDO RANCH RD -2854</t>
  </si>
  <si>
    <t xml:space="preserve">EL SERENO RD. (2545V) </t>
  </si>
  <si>
    <t xml:space="preserve">EL SUENO (2545U)  </t>
  </si>
  <si>
    <t xml:space="preserve">EL TOYONAL -2254  </t>
  </si>
  <si>
    <t xml:space="preserve">EL VERANO (2545P)  </t>
  </si>
  <si>
    <t xml:space="preserve">ELLEN CT. (2545AB)  </t>
  </si>
  <si>
    <t xml:space="preserve">ESTABUENO    </t>
  </si>
  <si>
    <t xml:space="preserve">ESTATES DR. (2745F)  </t>
  </si>
  <si>
    <t xml:space="preserve">EVANS PLACE   </t>
  </si>
  <si>
    <t xml:space="preserve">EVERGREEN DR. (2745AY)  </t>
  </si>
  <si>
    <t xml:space="preserve">FALLEN LEAF TR. (2555AC </t>
  </si>
  <si>
    <t xml:space="preserve">FIESTA CIRCLE   </t>
  </si>
  <si>
    <t xml:space="preserve">FLEETWOOD COURT   </t>
  </si>
  <si>
    <t xml:space="preserve">FRANCISCO COURT   </t>
  </si>
  <si>
    <t xml:space="preserve">GLORIETTA BLVD (2731B)  </t>
  </si>
  <si>
    <t xml:space="preserve">GLORIETTA COURT   </t>
  </si>
  <si>
    <t xml:space="preserve">GOODFELLOW DRIVE   </t>
  </si>
  <si>
    <t xml:space="preserve">GREAT OAK CR. (2745AB) </t>
  </si>
  <si>
    <t xml:space="preserve">GREENWOOD COURT   </t>
  </si>
  <si>
    <t xml:space="preserve">GREYSTONE TR. (2545AP)  </t>
  </si>
  <si>
    <t xml:space="preserve">HACIENDA CIRCLE   </t>
  </si>
  <si>
    <t xml:space="preserve">HALL DR.   </t>
  </si>
  <si>
    <t xml:space="preserve">HALL DRIVE   </t>
  </si>
  <si>
    <t xml:space="preserve">HAPPY VALLEY RD. -2851 </t>
  </si>
  <si>
    <t xml:space="preserve">HARRAN CR. (2545AE)  </t>
  </si>
  <si>
    <t xml:space="preserve">HARTFORD RD. (2755D)  </t>
  </si>
  <si>
    <t xml:space="preserve">HAWKRIDGE TR. (2545AL)  </t>
  </si>
  <si>
    <t xml:space="preserve">HEATHER LN.   </t>
  </si>
  <si>
    <t xml:space="preserve">HIDDEN VALLEY   </t>
  </si>
  <si>
    <t xml:space="preserve">HIGHLAND CT, (2745AE)  </t>
  </si>
  <si>
    <t xml:space="preserve">HILLCREST DR. (2745K)  </t>
  </si>
  <si>
    <t xml:space="preserve">HONEY HILL RD.  </t>
  </si>
  <si>
    <t xml:space="preserve">ICHABOD LN. (2555S)  </t>
  </si>
  <si>
    <t xml:space="preserve">IDYLL COURT   </t>
  </si>
  <si>
    <t xml:space="preserve">IRONBARK CR. (2545AQ)  </t>
  </si>
  <si>
    <t xml:space="preserve">IRONBARK CT. (2545AR)  </t>
  </si>
  <si>
    <t xml:space="preserve">IRONBARK PL. (2545AS)  </t>
  </si>
  <si>
    <t xml:space="preserve">IRVING CT. (2555D)  </t>
  </si>
  <si>
    <t xml:space="preserve">IRVING LANE   </t>
  </si>
  <si>
    <t xml:space="preserve">IRWIN WAY   </t>
  </si>
  <si>
    <t xml:space="preserve">IVY DRIVE   </t>
  </si>
  <si>
    <t xml:space="preserve">KATRINA CT. (2555Q)  </t>
  </si>
  <si>
    <t xml:space="preserve">KEITH DRIVE   </t>
  </si>
  <si>
    <t xml:space="preserve">KELLIE ANN CT. (2745BA) </t>
  </si>
  <si>
    <t xml:space="preserve">KENMORE CT.   </t>
  </si>
  <si>
    <t xml:space="preserve">KITE HILL RD. (2545AN) </t>
  </si>
  <si>
    <t xml:space="preserve">KITTIWAKE RD. (2445G)  </t>
  </si>
  <si>
    <t xml:space="preserve">KNICKERBOCKER LN(2645G)   </t>
  </si>
  <si>
    <t xml:space="preserve">LA CAMPANA (2545K)  </t>
  </si>
  <si>
    <t xml:space="preserve">LA CINTILLA   </t>
  </si>
  <si>
    <t xml:space="preserve">LA CRESTA ROAD  </t>
  </si>
  <si>
    <t xml:space="preserve">LA CUESTA (2545E)  </t>
  </si>
  <si>
    <t xml:space="preserve">LA ESPIRAL (2544D)  </t>
  </si>
  <si>
    <t xml:space="preserve">LA NORIA (2545F)  </t>
  </si>
  <si>
    <t xml:space="preserve">LA SENDA (2545W)  </t>
  </si>
  <si>
    <t xml:space="preserve">LA SOMBRA COURT  </t>
  </si>
  <si>
    <t xml:space="preserve">LA VUELTA   </t>
  </si>
  <si>
    <t xml:space="preserve">LAS PIEDRAS (2244B)  </t>
  </si>
  <si>
    <t xml:space="preserve">LAS VEGAS (2544E)  </t>
  </si>
  <si>
    <t xml:space="preserve">LAVENIDA    </t>
  </si>
  <si>
    <t xml:space="preserve">LAVINA COURT   </t>
  </si>
  <si>
    <t xml:space="preserve">LIND COURT   </t>
  </si>
  <si>
    <t xml:space="preserve">LINDA VISTA (2545C)  </t>
  </si>
  <si>
    <t xml:space="preserve">LOMA LINDA COURT  </t>
  </si>
  <si>
    <t xml:space="preserve">LOMA VISTA DR. (2345C) </t>
  </si>
  <si>
    <t xml:space="preserve">LOMAS CANTADAS   </t>
  </si>
  <si>
    <t xml:space="preserve">LOMBARDY LN. -2554  </t>
  </si>
  <si>
    <t xml:space="preserve">LONGVIEW TERRACE   </t>
  </si>
  <si>
    <t xml:space="preserve">LOS ALTOS (2354C)  </t>
  </si>
  <si>
    <t xml:space="preserve">LOS AMIGOS (2345L)  </t>
  </si>
  <si>
    <t xml:space="preserve">LOST VALLEY DRIVE  </t>
  </si>
  <si>
    <t xml:space="preserve">MANZANITA DR. (2354A)  </t>
  </si>
  <si>
    <t xml:space="preserve">MANZANITA DR. (2445F)  </t>
  </si>
  <si>
    <t xml:space="preserve">MARSTON RD. (2345N)  </t>
  </si>
  <si>
    <t xml:space="preserve">MARTHA RD.(2745H)   </t>
  </si>
  <si>
    <t xml:space="preserve">MEADOW CT. (2745D)  </t>
  </si>
  <si>
    <t xml:space="preserve">MEADOW LN. (2745N)  </t>
  </si>
  <si>
    <t xml:space="preserve">MEADOW PARK CT. (2835Z) </t>
  </si>
  <si>
    <t xml:space="preserve">MEADOW VIEW RD. (2745Q) </t>
  </si>
  <si>
    <t xml:space="preserve">MEADOWLANDS COURT   </t>
  </si>
  <si>
    <t xml:space="preserve">MINER RD. (2444C)  </t>
  </si>
  <si>
    <t xml:space="preserve">MIRA FLORES   </t>
  </si>
  <si>
    <t xml:space="preserve">MIRA LOMA (2545G)  </t>
  </si>
  <si>
    <t xml:space="preserve">MONTE VISTA RD (2345M) </t>
  </si>
  <si>
    <t xml:space="preserve">MORAGA CT. (2745AA)  </t>
  </si>
  <si>
    <t xml:space="preserve">MORAGA VIA   </t>
  </si>
  <si>
    <t xml:space="preserve">MORAGA WAY   </t>
  </si>
  <si>
    <t xml:space="preserve">MUTH DR. (2745AM)  </t>
  </si>
  <si>
    <t xml:space="preserve">NONIE RD.   </t>
  </si>
  <si>
    <t xml:space="preserve">NORMANDY LN. (2555M)  </t>
  </si>
  <si>
    <t xml:space="preserve">NORTH LANE   </t>
  </si>
  <si>
    <t xml:space="preserve">NORTHWOOD CT. (2745X)  </t>
  </si>
  <si>
    <t xml:space="preserve">NORTHWOOD DR. (2744D)  </t>
  </si>
  <si>
    <t xml:space="preserve">OAK DRIVE   </t>
  </si>
  <si>
    <t xml:space="preserve">OAK FLAT RD. (2755C) </t>
  </si>
  <si>
    <t xml:space="preserve">OAK LANE (2655C)  </t>
  </si>
  <si>
    <t xml:space="preserve">OAKRIDGE COURT (2745AU)  </t>
  </si>
  <si>
    <t xml:space="preserve">OAKWOOD RD.   </t>
  </si>
  <si>
    <t xml:space="preserve">OLD CAMINO PABLO  </t>
  </si>
  <si>
    <t xml:space="preserve">ORCHARD CT. (2745Z)  </t>
  </si>
  <si>
    <t xml:space="preserve">ORCHARD RD. (2945D)  </t>
  </si>
  <si>
    <t xml:space="preserve">ORCHARD ROAD   </t>
  </si>
  <si>
    <t xml:space="preserve">ORINDA WAY   </t>
  </si>
  <si>
    <t xml:space="preserve">ORINDAWOODS DR. (2545AM)  </t>
  </si>
  <si>
    <t xml:space="preserve">ORIOLE RD. (2445E)  </t>
  </si>
  <si>
    <t xml:space="preserve">OVERHILL COURT   </t>
  </si>
  <si>
    <t xml:space="preserve">OVERHILL RD. (2744G)  </t>
  </si>
  <si>
    <t xml:space="preserve">OWL HILL CT. (2745AH) </t>
  </si>
  <si>
    <t xml:space="preserve">OWL HILL RD. (2745AF) </t>
  </si>
  <si>
    <t xml:space="preserve">PARKLANE DR. (2847C)  </t>
  </si>
  <si>
    <t xml:space="preserve">PARKWAY CT. (2847B)  </t>
  </si>
  <si>
    <t xml:space="preserve">PICO COURT   </t>
  </si>
  <si>
    <t xml:space="preserve">PIEDMONT AVENUE   </t>
  </si>
  <si>
    <t xml:space="preserve">PUEBLO COURT   </t>
  </si>
  <si>
    <t xml:space="preserve">RAE COURT   </t>
  </si>
  <si>
    <t xml:space="preserve">RAE DRIVE   </t>
  </si>
  <si>
    <t xml:space="preserve">RAMONA DRIVE   </t>
  </si>
  <si>
    <t xml:space="preserve">RANCH RD. (2655D)  </t>
  </si>
  <si>
    <t xml:space="preserve">REDCOACH LN. (2555X)  </t>
  </si>
  <si>
    <t xml:space="preserve">RHEEM BLVD   </t>
  </si>
  <si>
    <t xml:space="preserve">RICHARD COURT   </t>
  </si>
  <si>
    <t xml:space="preserve">RIDGE GATE ROAD  </t>
  </si>
  <si>
    <t xml:space="preserve">RIDGE LN. (2555N)  </t>
  </si>
  <si>
    <t xml:space="preserve">RISA COURT   </t>
  </si>
  <si>
    <t xml:space="preserve">RITA WAY   </t>
  </si>
  <si>
    <t xml:space="preserve">ROBERT RD. (2847G)  </t>
  </si>
  <si>
    <t xml:space="preserve">RUSTIC WAY   </t>
  </si>
  <si>
    <t xml:space="preserve">RYDAL COURT   </t>
  </si>
  <si>
    <t xml:space="preserve">SAGER COURT   </t>
  </si>
  <si>
    <t xml:space="preserve">SALLY ANN RD. (2847A) </t>
  </si>
  <si>
    <t xml:space="preserve">SANTA LUCIA (2445H)  </t>
  </si>
  <si>
    <t xml:space="preserve">SANTA MARIA WY.  </t>
  </si>
  <si>
    <t xml:space="preserve">SANTA MARIA WY. (2544B) </t>
  </si>
  <si>
    <t xml:space="preserve">SCENIC CT. (2745O)  </t>
  </si>
  <si>
    <t xml:space="preserve">SCENIC DR. (2745C)  </t>
  </si>
  <si>
    <t xml:space="preserve">SILVEROAK TR(2555AE)   </t>
  </si>
  <si>
    <t xml:space="preserve">SILVERWOOD CT. (2745AX)  </t>
  </si>
  <si>
    <t xml:space="preserve">SILVERWOOD RD.   </t>
  </si>
  <si>
    <t xml:space="preserve">SINGINGWOOD LN. (2555AB)  </t>
  </si>
  <si>
    <t xml:space="preserve">SLEEPY HOLLOW LN (2555K) </t>
  </si>
  <si>
    <t xml:space="preserve">SNOW COURT   </t>
  </si>
  <si>
    <t xml:space="preserve">SNOWBERRY LN. (2555R)  </t>
  </si>
  <si>
    <t xml:space="preserve">SOUTHWAITE COURT   </t>
  </si>
  <si>
    <t xml:space="preserve">SOUTHWOOD CT. (2745T)  </t>
  </si>
  <si>
    <t xml:space="preserve">SOUTHWOOD DR. (2745AZ)  </t>
  </si>
  <si>
    <t xml:space="preserve">SPRING RD.(2645B)   </t>
  </si>
  <si>
    <t xml:space="preserve">ST. JAMES CT. (2555E) </t>
  </si>
  <si>
    <t xml:space="preserve">ST. STEPHENS DR.  </t>
  </si>
  <si>
    <t xml:space="preserve">STANTON AVE. (2345H)  </t>
  </si>
  <si>
    <t xml:space="preserve">STANTON CT.   </t>
  </si>
  <si>
    <t xml:space="preserve">STEIN WAY   </t>
  </si>
  <si>
    <t xml:space="preserve">STRAWBERRY HOLLOW   </t>
  </si>
  <si>
    <t xml:space="preserve">SUNDOWN TR. (2555AD)  </t>
  </si>
  <si>
    <t xml:space="preserve">SUNNYSIDE CT. (2555U)  </t>
  </si>
  <si>
    <t xml:space="preserve">SUNNYSIDE LN. (2555T)  </t>
  </si>
  <si>
    <t xml:space="preserve">TAHOS RD. (2745AS)  </t>
  </si>
  <si>
    <t xml:space="preserve">TAPPAN CT. (2555J)  </t>
  </si>
  <si>
    <t xml:space="preserve">TAPPAN LN. (2555G)  </t>
  </si>
  <si>
    <t xml:space="preserve">TARA RD. (2744F)  </t>
  </si>
  <si>
    <t xml:space="preserve">TARABROOK DR. (2745AZ)  </t>
  </si>
  <si>
    <t xml:space="preserve">TARRY LN. (2555H)  </t>
  </si>
  <si>
    <t xml:space="preserve">TOTTERDELL COURT   </t>
  </si>
  <si>
    <t xml:space="preserve">UNDERHILL RD. (2645C)  </t>
  </si>
  <si>
    <t xml:space="preserve">VALENCIA ROAD   </t>
  </si>
  <si>
    <t xml:space="preserve">VALLEY CT. (2745BC)  </t>
  </si>
  <si>
    <t xml:space="preserve">VALLEY DR. (2835B)  </t>
  </si>
  <si>
    <t xml:space="preserve">VALLEY VIEW DRIVE  </t>
  </si>
  <si>
    <t xml:space="preserve">VALLEY VIEW RD.  </t>
  </si>
  <si>
    <t xml:space="preserve">VAN RIPPER LN. (2555B) </t>
  </si>
  <si>
    <t xml:space="preserve">VAN TASSEL LN. (2555F) </t>
  </si>
  <si>
    <t xml:space="preserve">VASHELL WAY   </t>
  </si>
  <si>
    <t xml:space="preserve">VIA CALLADOS (2555V)  </t>
  </si>
  <si>
    <t xml:space="preserve">VIA FARALLON (2545D)  </t>
  </si>
  <si>
    <t xml:space="preserve">VIA FLOREADO 2545Q  </t>
  </si>
  <si>
    <t xml:space="preserve">VIA FLOREADO 2545Q)  </t>
  </si>
  <si>
    <t xml:space="preserve">VIA HERMOSA (2545J)  </t>
  </si>
  <si>
    <t xml:space="preserve">VIA LAS CRUCES  </t>
  </si>
  <si>
    <t xml:space="preserve">VIANNE CT. (2745Y)  </t>
  </si>
  <si>
    <t xml:space="preserve">VILLAGE GATE ROAD  </t>
  </si>
  <si>
    <t xml:space="preserve">VIRGINIA DRIVE   </t>
  </si>
  <si>
    <t xml:space="preserve">VISTA DEL MAR(2445K)  </t>
  </si>
  <si>
    <t xml:space="preserve">VISTA DEL ORINDA  </t>
  </si>
  <si>
    <t xml:space="preserve">WANDA LANE (2745AR)  </t>
  </si>
  <si>
    <t xml:space="preserve">WANFLETE CT   </t>
  </si>
  <si>
    <t xml:space="preserve">WARFORD TR. (2745AN)  </t>
  </si>
  <si>
    <t xml:space="preserve">WASHINGTON LN. (2555L)  </t>
  </si>
  <si>
    <t xml:space="preserve">WATCHWOOD CT.   </t>
  </si>
  <si>
    <t xml:space="preserve">WESTOVER COURT   </t>
  </si>
  <si>
    <t xml:space="preserve">WHITEHALL DRIVE   </t>
  </si>
  <si>
    <t xml:space="preserve">WHITEOAK DR.   </t>
  </si>
  <si>
    <t xml:space="preserve">WILDER RD.   </t>
  </si>
  <si>
    <t xml:space="preserve">WOODLAND ROAD   </t>
  </si>
  <si>
    <t xml:space="preserve">ZANDER DRIVE   </t>
  </si>
  <si>
    <t xml:space="preserve">CUL-DE-SAC      </t>
  </si>
  <si>
    <t xml:space="preserve">ZANDER DRIVER     </t>
  </si>
  <si>
    <t xml:space="preserve">1000' W ZANDER DRIVE   </t>
  </si>
  <si>
    <t xml:space="preserve">DONALD DRIVE     </t>
  </si>
  <si>
    <t xml:space="preserve">MORAGA WAY     </t>
  </si>
  <si>
    <t xml:space="preserve">COP N/O SANTA MARIA WAY  </t>
  </si>
  <si>
    <t xml:space="preserve">ORINDA WOODS DR    </t>
  </si>
  <si>
    <t xml:space="preserve">NORTH LANE     </t>
  </si>
  <si>
    <t xml:space="preserve">TOTTERDELL COURT     </t>
  </si>
  <si>
    <t xml:space="preserve">WESTOVER COURT     </t>
  </si>
  <si>
    <t xml:space="preserve">IVY DRIVE     </t>
  </si>
  <si>
    <t xml:space="preserve">LINDA COURT     </t>
  </si>
  <si>
    <t xml:space="preserve">CITY LIMITS     </t>
  </si>
  <si>
    <t xml:space="preserve">END      </t>
  </si>
  <si>
    <t xml:space="preserve">OAK RD.     </t>
  </si>
  <si>
    <t xml:space="preserve">MUTH DR (S)    </t>
  </si>
  <si>
    <t xml:space="preserve">WARFORD TERR     </t>
  </si>
  <si>
    <t xml:space="preserve">MUTH DR (N)    </t>
  </si>
  <si>
    <t xml:space="preserve">TAHOS RD     </t>
  </si>
  <si>
    <t>WIDTH CHANGE N/O WAGNER RNCH SCHOOL DRVWY</t>
  </si>
  <si>
    <t xml:space="preserve">CITY LIMIT     </t>
  </si>
  <si>
    <t xml:space="preserve">LOS ALTOS     </t>
  </si>
  <si>
    <t xml:space="preserve">ORCHARD RD     </t>
  </si>
  <si>
    <t xml:space="preserve">CAMINO PABLO     </t>
  </si>
  <si>
    <t xml:space="preserve">DAVIS ROAD     </t>
  </si>
  <si>
    <t xml:space="preserve">Claremont Ave     </t>
  </si>
  <si>
    <t xml:space="preserve">CALVIN COURT     </t>
  </si>
  <si>
    <t xml:space="preserve">CHAPPARAL PLACE     </t>
  </si>
  <si>
    <t xml:space="preserve">CAMINO DON MIGUEL    </t>
  </si>
  <si>
    <t xml:space="preserve">MORAGA WAY (S)    </t>
  </si>
  <si>
    <t xml:space="preserve">SANTA MARIA WAY    </t>
  </si>
  <si>
    <t xml:space="preserve">CAMINO SOBRANTE     </t>
  </si>
  <si>
    <t xml:space="preserve">ORINDA WAY     </t>
  </si>
  <si>
    <t xml:space="preserve">MINER RD     </t>
  </si>
  <si>
    <t xml:space="preserve">ARDILLA ROAD/NORTH LN    </t>
  </si>
  <si>
    <t xml:space="preserve">SOL BRAE WY    </t>
  </si>
  <si>
    <t xml:space="preserve">MONTE VISTA RD    </t>
  </si>
  <si>
    <t xml:space="preserve">BEAR CREEK RD.    </t>
  </si>
  <si>
    <t xml:space="preserve">EL RIBERO (SOUTH)    </t>
  </si>
  <si>
    <t xml:space="preserve">LA ESPIRAL     </t>
  </si>
  <si>
    <t xml:space="preserve">EL RIBERO (NORTH)    </t>
  </si>
  <si>
    <t xml:space="preserve">LA NORIA (SOUTH)    </t>
  </si>
  <si>
    <t xml:space="preserve">MINER ROAD     </t>
  </si>
  <si>
    <t xml:space="preserve">CHANGE OF PAVEMENT    </t>
  </si>
  <si>
    <t xml:space="preserve">CHARLES HILL RD. (N)   </t>
  </si>
  <si>
    <t xml:space="preserve">CHARLES HILL RD.    </t>
  </si>
  <si>
    <t xml:space="preserve">SOULE RD     </t>
  </si>
  <si>
    <t xml:space="preserve">DIABLO VIEW DR    </t>
  </si>
  <si>
    <t xml:space="preserve">CHARLES HILL PL    </t>
  </si>
  <si>
    <t xml:space="preserve">HONEY HILL ROAD    </t>
  </si>
  <si>
    <t xml:space="preserve">HOLLY LANE     </t>
  </si>
  <si>
    <t xml:space="preserve">IVY DR     </t>
  </si>
  <si>
    <t xml:space="preserve">FIESTA CIRCLE     </t>
  </si>
  <si>
    <t xml:space="preserve">PIEDMONT AVE.     </t>
  </si>
  <si>
    <t xml:space="preserve">CRESTVIEW COURT     </t>
  </si>
  <si>
    <t xml:space="preserve">CULVER COURT     </t>
  </si>
  <si>
    <t xml:space="preserve">COP 2,305' W/O CULVER CT  </t>
  </si>
  <si>
    <t xml:space="preserve">LOMBARDY LN     </t>
  </si>
  <si>
    <t xml:space="preserve">AMBER VALLEY DR    </t>
  </si>
  <si>
    <t xml:space="preserve">SUNDOWN TERR.     </t>
  </si>
  <si>
    <t xml:space="preserve">CUL-DE-SAC (EAST)     </t>
  </si>
  <si>
    <t xml:space="preserve">OVERHILL RD.     </t>
  </si>
  <si>
    <t xml:space="preserve">SOUTHWOOD DR     </t>
  </si>
  <si>
    <t xml:space="preserve">LA CINTILLA     </t>
  </si>
  <si>
    <t xml:space="preserve">PRIVATE STREET     </t>
  </si>
  <si>
    <t xml:space="preserve">LA CRESTA RD    </t>
  </si>
  <si>
    <t xml:space="preserve">EL CAMINO MORAGA    </t>
  </si>
  <si>
    <t xml:space="preserve">HALL DRIVE     </t>
  </si>
  <si>
    <t xml:space="preserve">ALICE LANE     </t>
  </si>
  <si>
    <t xml:space="preserve">RITA WAY     </t>
  </si>
  <si>
    <t xml:space="preserve">END @ 131 DONNA MARIA  </t>
  </si>
  <si>
    <t xml:space="preserve">EL NIDO RANCH RD.   </t>
  </si>
  <si>
    <t xml:space="preserve">CARISBROOK DRIVE     </t>
  </si>
  <si>
    <t xml:space="preserve">CORAL DRIVE     </t>
  </si>
  <si>
    <t xml:space="preserve">DON GABRIEL WAY    </t>
  </si>
  <si>
    <t xml:space="preserve">END AT BARRICADE    </t>
  </si>
  <si>
    <t xml:space="preserve">460' W/O CAMINO PABLO   </t>
  </si>
  <si>
    <t xml:space="preserve">LOMA VISTA (EAST)    </t>
  </si>
  <si>
    <t xml:space="preserve">BONITA LN     </t>
  </si>
  <si>
    <t xml:space="preserve">LA ENCINAL     </t>
  </si>
  <si>
    <t xml:space="preserve">LOMA VISTA (WEST)    </t>
  </si>
  <si>
    <t xml:space="preserve">WIDTH CHANGE     </t>
  </si>
  <si>
    <t xml:space="preserve">CAMINO DEL CIELO    </t>
  </si>
  <si>
    <t xml:space="preserve">ALTA VISTA LANE    </t>
  </si>
  <si>
    <t xml:space="preserve">VISTA DEL ORINDA    </t>
  </si>
  <si>
    <t xml:space="preserve">400' W/O VISTA DEL ORINDA (425 El Toyonal) </t>
  </si>
  <si>
    <t xml:space="preserve">1500' W/O VISTA DEL ORINDA  </t>
  </si>
  <si>
    <t xml:space="preserve">3000FT W/O VISTA DEL ORINDA  </t>
  </si>
  <si>
    <t xml:space="preserve">BROOKSIDE ROAD     </t>
  </si>
  <si>
    <t xml:space="preserve">SCENIC DRIVE     </t>
  </si>
  <si>
    <t xml:space="preserve">IVY DRIVE (S)    </t>
  </si>
  <si>
    <t xml:space="preserve">SHADOW CREEK LN    </t>
  </si>
  <si>
    <t xml:space="preserve">RHEEM BLVD     </t>
  </si>
  <si>
    <t xml:space="preserve">MARTHA RD.     </t>
  </si>
  <si>
    <t xml:space="preserve">GREYSTONE TR     </t>
  </si>
  <si>
    <t xml:space="preserve">WEST END     </t>
  </si>
  <si>
    <t xml:space="preserve">HACIENDA CIRCLE     </t>
  </si>
  <si>
    <t xml:space="preserve">COP 200' N/O DONALD   </t>
  </si>
  <si>
    <t xml:space="preserve">END OF PAVEMENT    </t>
  </si>
  <si>
    <t xml:space="preserve">FLEETWOOD CT     </t>
  </si>
  <si>
    <t xml:space="preserve">DONALD DR     </t>
  </si>
  <si>
    <t xml:space="preserve">200'+/- S/EASTON COURT END   </t>
  </si>
  <si>
    <t xml:space="preserve">CITY LIMIT (NORTH)    </t>
  </si>
  <si>
    <t xml:space="preserve">HAWKRIDGE TR     </t>
  </si>
  <si>
    <t xml:space="preserve">EAST END     </t>
  </si>
  <si>
    <t xml:space="preserve">Private Street     </t>
  </si>
  <si>
    <t xml:space="preserve">SR 24 ON RAMP   </t>
  </si>
  <si>
    <t xml:space="preserve">OVERHILL ROAD     </t>
  </si>
  <si>
    <t xml:space="preserve">MINER RD.     </t>
  </si>
  <si>
    <t xml:space="preserve">BERRY BROOK HOLLOW (PVT)   </t>
  </si>
  <si>
    <t xml:space="preserve">ORINDAWOODS DR. (E)    </t>
  </si>
  <si>
    <t xml:space="preserve">VAN RIPPER LANE    </t>
  </si>
  <si>
    <t xml:space="preserve">RISA COURT     </t>
  </si>
  <si>
    <t xml:space="preserve">DANZA COURT     </t>
  </si>
  <si>
    <t xml:space="preserve">PUEBLO COURT     </t>
  </si>
  <si>
    <t xml:space="preserve">EVANS PL     </t>
  </si>
  <si>
    <t xml:space="preserve">LA CUESTA     </t>
  </si>
  <si>
    <t xml:space="preserve">STEIN WAY     </t>
  </si>
  <si>
    <t xml:space="preserve">LA ESPIRAL (W)    </t>
  </si>
  <si>
    <t xml:space="preserve">EL NIDO COURT    </t>
  </si>
  <si>
    <t xml:space="preserve">WOODLAND RIOAD     </t>
  </si>
  <si>
    <t xml:space="preserve">2,400' COP     </t>
  </si>
  <si>
    <t xml:space="preserve">LAS VEGAS ROAD    </t>
  </si>
  <si>
    <t xml:space="preserve">VIA HERMOSA     </t>
  </si>
  <si>
    <t xml:space="preserve">CAMINO SOBRANTE NORTH    </t>
  </si>
  <si>
    <t xml:space="preserve">CAMINO SOBRANTE (N)    </t>
  </si>
  <si>
    <t xml:space="preserve">LA ESPIRAL (N)    </t>
  </si>
  <si>
    <t xml:space="preserve">LOMAS CANTADAS     </t>
  </si>
  <si>
    <t xml:space="preserve">MIRA FLORES     </t>
  </si>
  <si>
    <t xml:space="preserve">VIA LAS CRUCES    </t>
  </si>
  <si>
    <t xml:space="preserve">ST. STEPHENS DRIVE    </t>
  </si>
  <si>
    <t xml:space="preserve">LA ESPIRAL ROAD    </t>
  </si>
  <si>
    <t xml:space="preserve">B.C. @ 90 DEGREE   </t>
  </si>
  <si>
    <t xml:space="preserve">EL DORADO LN    </t>
  </si>
  <si>
    <t xml:space="preserve">EL TOYONAL (EAST)    </t>
  </si>
  <si>
    <t xml:space="preserve">TRES MESAS     </t>
  </si>
  <si>
    <t xml:space="preserve">LAS PIEDRAS     </t>
  </si>
  <si>
    <t xml:space="preserve">TARRY LANE     </t>
  </si>
  <si>
    <t xml:space="preserve">VAN RIPPER (S)    </t>
  </si>
  <si>
    <t xml:space="preserve">VAN RIPPER (N)    </t>
  </si>
  <si>
    <t xml:space="preserve">DALEWOOD DR     </t>
  </si>
  <si>
    <t xml:space="preserve">BOBOLINK RD.     </t>
  </si>
  <si>
    <t xml:space="preserve">700' W OF PGE SUBSTATION  </t>
  </si>
  <si>
    <t>PL BET.  17/19 LOST VALLEY DR</t>
  </si>
  <si>
    <t xml:space="preserve">EDGEWOOD  RD    </t>
  </si>
  <si>
    <t xml:space="preserve">END (PRIVATE ST.)    </t>
  </si>
  <si>
    <t xml:space="preserve">CREEK BRIDGE     </t>
  </si>
  <si>
    <t xml:space="preserve">HILLCREST      </t>
  </si>
  <si>
    <t xml:space="preserve">MEADOW VIEW RD.    </t>
  </si>
  <si>
    <t xml:space="preserve">GLORIETTA BLVD     </t>
  </si>
  <si>
    <t xml:space="preserve">CUL-DE-SAC WEST OF GLORIETTA BLVD  </t>
  </si>
  <si>
    <t xml:space="preserve">BIEN VENIDA     </t>
  </si>
  <si>
    <t xml:space="preserve">TIGERTAIL CT     </t>
  </si>
  <si>
    <t xml:space="preserve">SYCAMORE RD     </t>
  </si>
  <si>
    <t xml:space="preserve">PAVT CHANGE     </t>
  </si>
  <si>
    <t xml:space="preserve">GARDINER CT.     </t>
  </si>
  <si>
    <t xml:space="preserve">HONEY HILL RD.    </t>
  </si>
  <si>
    <t xml:space="preserve">LONGWORTH      </t>
  </si>
  <si>
    <t xml:space="preserve">EL GAVILAN     </t>
  </si>
  <si>
    <t xml:space="preserve">LINDA VISTA     </t>
  </si>
  <si>
    <t xml:space="preserve">WOODCREST DRIVE (PVT)    </t>
  </si>
  <si>
    <t xml:space="preserve">RUSTIC WAY     </t>
  </si>
  <si>
    <t xml:space="preserve">VIRGINIA DRIVE     </t>
  </si>
  <si>
    <t xml:space="preserve">OVERHILL RD     </t>
  </si>
  <si>
    <t xml:space="preserve">CAMINO ENCINAS (N)    </t>
  </si>
  <si>
    <t xml:space="preserve">LLOYD LN     </t>
  </si>
  <si>
    <t xml:space="preserve">BROOKSIDE RD     </t>
  </si>
  <si>
    <t xml:space="preserve">VALLEY VIEW DR    </t>
  </si>
  <si>
    <t xml:space="preserve">WOODLAND RD     </t>
  </si>
  <si>
    <t xml:space="preserve">IVY DR (WEST)    </t>
  </si>
  <si>
    <t xml:space="preserve">SOUTHWAITE CT     </t>
  </si>
  <si>
    <t xml:space="preserve">CAMINO MORAGA     </t>
  </si>
  <si>
    <t xml:space="preserve">CORAL DR     </t>
  </si>
  <si>
    <t xml:space="preserve">IVY DR (EAST)    </t>
  </si>
  <si>
    <t xml:space="preserve">WANDA LN     </t>
  </si>
  <si>
    <t xml:space="preserve">BATES BLVD (E)    </t>
  </si>
  <si>
    <t xml:space="preserve">RIDGE LN.     </t>
  </si>
  <si>
    <t xml:space="preserve">ARDILLA ROAD     </t>
  </si>
  <si>
    <t xml:space="preserve">DAVIS RD.     </t>
  </si>
  <si>
    <t xml:space="preserve">1000' W/MORAGA WAY    </t>
  </si>
  <si>
    <t xml:space="preserve">END - EAST OF CLAREMONT  </t>
  </si>
  <si>
    <t xml:space="preserve">CORTE BOMBERO     </t>
  </si>
  <si>
    <t xml:space="preserve">540 FT N/O SANTA MARIA WAY </t>
  </si>
  <si>
    <t xml:space="preserve">IRWIN WAY     </t>
  </si>
  <si>
    <t xml:space="preserve">KITE HILL RD    </t>
  </si>
  <si>
    <t xml:space="preserve">GREYSTONE TERR.     </t>
  </si>
  <si>
    <t xml:space="preserve">E. ALTARINDA     </t>
  </si>
  <si>
    <t xml:space="preserve">WESTWOOD CT     </t>
  </si>
  <si>
    <t xml:space="preserve">HIGHLAND COURT     </t>
  </si>
  <si>
    <t xml:space="preserve">BROADVIEW TERR     </t>
  </si>
  <si>
    <t xml:space="preserve">TARA RD     </t>
  </si>
  <si>
    <t xml:space="preserve">241 OVERHILL RD    </t>
  </si>
  <si>
    <t xml:space="preserve">ESTATES DR.     </t>
  </si>
  <si>
    <t xml:space="preserve">GLORIETTA BLVD. (E)    </t>
  </si>
  <si>
    <t xml:space="preserve">CLAREMONT AVE.     </t>
  </si>
  <si>
    <t xml:space="preserve">ARROYO DRIVE     </t>
  </si>
  <si>
    <t xml:space="preserve">ZANDER DRIVE     </t>
  </si>
  <si>
    <t xml:space="preserve">1066' W/ZANDER DRIVE    </t>
  </si>
  <si>
    <t xml:space="preserve">CAROLYN COURT     </t>
  </si>
  <si>
    <t xml:space="preserve">MORAGA VIA     </t>
  </si>
  <si>
    <t xml:space="preserve">GLORIETA BLVD     </t>
  </si>
  <si>
    <t xml:space="preserve">DOLORES WAY     </t>
  </si>
  <si>
    <t xml:space="preserve">PARKWAY CT.     </t>
  </si>
  <si>
    <t xml:space="preserve">ALTARINDA RD     </t>
  </si>
  <si>
    <t xml:space="preserve">SANTA MARIA WAY (PRIVATE)   </t>
  </si>
  <si>
    <t xml:space="preserve">NORTHERLY PROP LINE 68 SCENIC  </t>
  </si>
  <si>
    <t xml:space="preserve">ORCHARD ROAD     </t>
  </si>
  <si>
    <t xml:space="preserve">SOUTHERLY EDGE NORMANDY LANE   </t>
  </si>
  <si>
    <t xml:space="preserve">COP 1,150'     </t>
  </si>
  <si>
    <t xml:space="preserve">End      </t>
  </si>
  <si>
    <t xml:space="preserve">EL NIDO RANCH RD   </t>
  </si>
  <si>
    <t xml:space="preserve">CLAREMONT      </t>
  </si>
  <si>
    <t xml:space="preserve">KNICKERBOCKER LN.     </t>
  </si>
  <si>
    <t xml:space="preserve">SILVER OAK     </t>
  </si>
  <si>
    <t xml:space="preserve">HAPPY VALLEY RD    </t>
  </si>
  <si>
    <t xml:space="preserve">445 TAHOS     </t>
  </si>
  <si>
    <t xml:space="preserve">NORTHERLY PROP LINE 565 TAHOS  </t>
  </si>
  <si>
    <t xml:space="preserve">PVT. SECT. TAPPAN LN.   </t>
  </si>
  <si>
    <t xml:space="preserve">TARABROOK DR     </t>
  </si>
  <si>
    <t xml:space="preserve">NONIE RD     </t>
  </si>
  <si>
    <t xml:space="preserve">SLEEPY HOLLOW LN.    </t>
  </si>
  <si>
    <t xml:space="preserve">COP N/O 52 TARRY LN  </t>
  </si>
  <si>
    <t xml:space="preserve">VAN TASSEL LN.    </t>
  </si>
  <si>
    <t xml:space="preserve">CAMINO ENCINAS     </t>
  </si>
  <si>
    <t xml:space="preserve">ALTAMOUNT DRIVE     </t>
  </si>
  <si>
    <t xml:space="preserve">HEATHER LN.     </t>
  </si>
  <si>
    <t xml:space="preserve">840' W/WOODLAND ROAD    </t>
  </si>
  <si>
    <t xml:space="preserve">PGE SUBSTATION     </t>
  </si>
  <si>
    <t xml:space="preserve">VAN TASSEL LANE    </t>
  </si>
  <si>
    <t xml:space="preserve">VAN RIPPER     </t>
  </si>
  <si>
    <t xml:space="preserve">SUNNYSIDE      </t>
  </si>
  <si>
    <t xml:space="preserve">Davis Road     </t>
  </si>
  <si>
    <t xml:space="preserve">2890 LAS VEGAS    </t>
  </si>
  <si>
    <t xml:space="preserve">VIA FLOREADO STA.    </t>
  </si>
  <si>
    <t xml:space="preserve">LAS VEGAS RD.    </t>
  </si>
  <si>
    <t xml:space="preserve">VILLAGE GATE/WATCHWOOD  RD.   </t>
  </si>
  <si>
    <t xml:space="preserve">DEL MAR COURT    </t>
  </si>
  <si>
    <t xml:space="preserve">PRIVATE ROAD     </t>
  </si>
  <si>
    <t xml:space="preserve">MUTH DR.     </t>
  </si>
  <si>
    <t xml:space="preserve">BATES BLVD     </t>
  </si>
  <si>
    <t xml:space="preserve">END OF WATCHWOOD CT.   </t>
  </si>
  <si>
    <t xml:space="preserve">735' E/O MORAGA WAY   </t>
  </si>
  <si>
    <t xml:space="preserve">ARDITH DRIVE     </t>
  </si>
  <si>
    <t xml:space="preserve">920 FT (S) DAIRY CREEK LN </t>
  </si>
  <si>
    <t xml:space="preserve">RABBLE RD     </t>
  </si>
  <si>
    <t xml:space="preserve">BIGLEAF RD     </t>
  </si>
  <si>
    <t xml:space="preserve">ORINDA FIELDS LANE    </t>
  </si>
  <si>
    <t xml:space="preserve">HWY 24 EB ON-RAMP   </t>
  </si>
  <si>
    <t xml:space="preserve">BRIDGE DECKING (S)    </t>
  </si>
  <si>
    <t xml:space="preserve">BRIDGE DECKING (N)    </t>
  </si>
  <si>
    <t xml:space="preserve">HWY 24 WB OFF-RAMP   </t>
  </si>
  <si>
    <t xml:space="preserve">VALLEY VIEW DRIVE    </t>
  </si>
  <si>
    <t xml:space="preserve">ZANDER COURT     </t>
  </si>
  <si>
    <t xml:space="preserve">MORGA VIA     </t>
  </si>
  <si>
    <t xml:space="preserve">MANZANITA DR.     </t>
  </si>
  <si>
    <t xml:space="preserve">KENMORE CT.     </t>
  </si>
  <si>
    <t xml:space="preserve">GOODFELLOW DRIVE     </t>
  </si>
  <si>
    <t xml:space="preserve">1000'W/ZANDER DRIVE     </t>
  </si>
  <si>
    <t xml:space="preserve">LA CRESTA ROAD    </t>
  </si>
  <si>
    <t xml:space="preserve">E. ALTARINDA DR.    </t>
  </si>
  <si>
    <t xml:space="preserve">SANTA MARIA WY    </t>
  </si>
  <si>
    <t xml:space="preserve">DALEWOOD DR.     </t>
  </si>
  <si>
    <t xml:space="preserve">CUL-DE-SAC LOMA     </t>
  </si>
  <si>
    <t xml:space="preserve">LOMA LINDA COURT    </t>
  </si>
  <si>
    <t xml:space="preserve">EASTWOOD DRIVE     </t>
  </si>
  <si>
    <t xml:space="preserve">SPRING RD.     </t>
  </si>
  <si>
    <t xml:space="preserve">DAVIS RD     </t>
  </si>
  <si>
    <t xml:space="preserve">BEL AIR DR.    </t>
  </si>
  <si>
    <t xml:space="preserve">PARKLANE DR.     </t>
  </si>
  <si>
    <t xml:space="preserve">CLAREMONT AVE     </t>
  </si>
  <si>
    <t xml:space="preserve">ESTATES DR     </t>
  </si>
  <si>
    <t xml:space="preserve">PROPERTY LINE AT #65/61   </t>
  </si>
  <si>
    <t xml:space="preserve">CALVIN DRIVE     </t>
  </si>
  <si>
    <t xml:space="preserve">RHEEM BLVD.     </t>
  </si>
  <si>
    <t xml:space="preserve">EL TOYONAL     </t>
  </si>
  <si>
    <t xml:space="preserve">MORAGA WAY (N)    </t>
  </si>
  <si>
    <t xml:space="preserve">MONTE VISTA RD.    </t>
  </si>
  <si>
    <t xml:space="preserve">KNICKERBOCKER LANE     </t>
  </si>
  <si>
    <t xml:space="preserve">EL TOYONAL RD    </t>
  </si>
  <si>
    <t xml:space="preserve">CHARLES HILL RD. (S)   </t>
  </si>
  <si>
    <t xml:space="preserve">WHITEHALL DRIVE     </t>
  </si>
  <si>
    <t xml:space="preserve">CREST VIEW COURT    </t>
  </si>
  <si>
    <t xml:space="preserve">KITE HILL RD.    </t>
  </si>
  <si>
    <t xml:space="preserve">CREST VIEW DR.    </t>
  </si>
  <si>
    <t xml:space="preserve">CHARLES HILL ROAD    </t>
  </si>
  <si>
    <t xml:space="preserve">GLORIETTA BLVD.     </t>
  </si>
  <si>
    <t xml:space="preserve">BRYANT WAY     </t>
  </si>
  <si>
    <t xml:space="preserve">ST. STEVENS DR.    </t>
  </si>
  <si>
    <t xml:space="preserve">SCENIC DR.     </t>
  </si>
  <si>
    <t xml:space="preserve">VISTA DEL MAR    </t>
  </si>
  <si>
    <t xml:space="preserve">LAVENIDA      </t>
  </si>
  <si>
    <t xml:space="preserve">ROBERT RD.     </t>
  </si>
  <si>
    <t xml:space="preserve">ORINDAWOODS DR.     </t>
  </si>
  <si>
    <t xml:space="preserve">LOST VALLEY DR.    </t>
  </si>
  <si>
    <t xml:space="preserve">DONNA MARIA WAY    </t>
  </si>
  <si>
    <t xml:space="preserve">1500FT W/O VISTA DEL ORINDA  </t>
  </si>
  <si>
    <t xml:space="preserve">LAS VEGAS     </t>
  </si>
  <si>
    <t xml:space="preserve">KEITH DRIVE     </t>
  </si>
  <si>
    <t xml:space="preserve">TARABROOK DR.     </t>
  </si>
  <si>
    <t xml:space="preserve">IVY DRIVE (N)    </t>
  </si>
  <si>
    <t xml:space="preserve">ALICE LN     </t>
  </si>
  <si>
    <t xml:space="preserve">ORCHARD RD.     </t>
  </si>
  <si>
    <t xml:space="preserve">ACACIA DR (N)    </t>
  </si>
  <si>
    <t xml:space="preserve">ACACIA DR (S)    </t>
  </si>
  <si>
    <t xml:space="preserve">DONALD DR.     </t>
  </si>
  <si>
    <t xml:space="preserve">Rhemm Blvd.     </t>
  </si>
  <si>
    <t xml:space="preserve">CITY LIMIT (SOUTH)    </t>
  </si>
  <si>
    <t xml:space="preserve">CHARLES HILL CIRCLE    </t>
  </si>
  <si>
    <t xml:space="preserve">Scenic Drive     </t>
  </si>
  <si>
    <t xml:space="preserve">ST STEPHENS DRIVE    </t>
  </si>
  <si>
    <t xml:space="preserve">PAVEMENT CHANGE     </t>
  </si>
  <si>
    <t xml:space="preserve">SLEEPY HOLLOW LANE    </t>
  </si>
  <si>
    <t xml:space="preserve">ORINDAWOODS DR. (W)    </t>
  </si>
  <si>
    <t xml:space="preserve">IRONBARK CR.     </t>
  </si>
  <si>
    <t xml:space="preserve">IRVING LANE     </t>
  </si>
  <si>
    <t xml:space="preserve">LOMBARDY LANE     </t>
  </si>
  <si>
    <t xml:space="preserve">LA ESPIRAL (E)    </t>
  </si>
  <si>
    <t xml:space="preserve">DIAS DORADOS     </t>
  </si>
  <si>
    <t xml:space="preserve">CAMINO SOBRANTE SOUTH    </t>
  </si>
  <si>
    <t xml:space="preserve">CAMINO SOBRANTE (S)    </t>
  </si>
  <si>
    <t xml:space="preserve">LA NORIA     </t>
  </si>
  <si>
    <t xml:space="preserve">ARDOR DRIVE     </t>
  </si>
  <si>
    <t xml:space="preserve">LA ESPIRAL (S)    </t>
  </si>
  <si>
    <t xml:space="preserve">MIRA LOMA     </t>
  </si>
  <si>
    <t xml:space="preserve">EL TOYONAL (WEST)    </t>
  </si>
  <si>
    <t xml:space="preserve">EDGEWOOD RD     </t>
  </si>
  <si>
    <t xml:space="preserve">PL BET. 17/19 LOST VALLEY DR </t>
  </si>
  <si>
    <t xml:space="preserve">GLORIETTA BLVD.  RD.   </t>
  </si>
  <si>
    <t xml:space="preserve">HILLCREST RD.     </t>
  </si>
  <si>
    <t xml:space="preserve">MEADOW LN.     </t>
  </si>
  <si>
    <t xml:space="preserve">CUL-DE-SAC  EAST OF GLORIETTA BLVD </t>
  </si>
  <si>
    <t xml:space="preserve">WOODCREST DRIVE     </t>
  </si>
  <si>
    <t xml:space="preserve">BATES BLVD (W)    </t>
  </si>
  <si>
    <t xml:space="preserve">NORTHWOOD DR.     </t>
  </si>
  <si>
    <t xml:space="preserve">TAHOS RD.     </t>
  </si>
  <si>
    <t xml:space="preserve">END - WEST OF CLAREMONT  </t>
  </si>
  <si>
    <t xml:space="preserve">OWL HILL RD.    </t>
  </si>
  <si>
    <t xml:space="preserve">OAK WOOD RD.    </t>
  </si>
  <si>
    <t xml:space="preserve">GLORIETTA BLVD. (W)    </t>
  </si>
  <si>
    <t xml:space="preserve">CRESCENT DR.     </t>
  </si>
  <si>
    <t xml:space="preserve">VILLAGE GATE ROAD    </t>
  </si>
  <si>
    <t xml:space="preserve">EAST END WEST    </t>
  </si>
  <si>
    <t xml:space="preserve">ALTARINDA ROAD     </t>
  </si>
  <si>
    <t xml:space="preserve">SUNDOWN TR.     </t>
  </si>
  <si>
    <t xml:space="preserve">AMBER VALLEY DR.    </t>
  </si>
  <si>
    <t xml:space="preserve">LOST VALLEY DR    </t>
  </si>
  <si>
    <t xml:space="preserve">TARRY LN     </t>
  </si>
  <si>
    <t xml:space="preserve">SOUTHWOOD DR.     </t>
  </si>
  <si>
    <t xml:space="preserve">NORTHWOOD DR     </t>
  </si>
  <si>
    <t xml:space="preserve">Bates Blvd.     </t>
  </si>
  <si>
    <t xml:space="preserve">BROOKWOOD RD.     </t>
  </si>
  <si>
    <t xml:space="preserve">HIDDEN VALLEY RD    </t>
  </si>
  <si>
    <t xml:space="preserve">STANTON CT.     </t>
  </si>
  <si>
    <t xml:space="preserve">STANTON AVE.     </t>
  </si>
  <si>
    <t xml:space="preserve">DALEWOOD DR. (PRIVATE ST.)   </t>
  </si>
  <si>
    <t xml:space="preserve">SUNNYSIDE LANE     </t>
  </si>
  <si>
    <t xml:space="preserve">WANDA LANE NORTHERLY PROP LINE  </t>
  </si>
  <si>
    <t xml:space="preserve">NORTHERLY PROP LINE 445 TAHOS  </t>
  </si>
  <si>
    <t xml:space="preserve">TAPPAN LN.     </t>
  </si>
  <si>
    <t xml:space="preserve">TARRY LN.     </t>
  </si>
  <si>
    <t xml:space="preserve">TARA RD.     </t>
  </si>
  <si>
    <t xml:space="preserve">VALLEY DR.     </t>
  </si>
  <si>
    <t xml:space="preserve">Moraga Way     </t>
  </si>
  <si>
    <t xml:space="preserve">ST. STEPHENS DR.    </t>
  </si>
  <si>
    <t xml:space="preserve">LA ESPIRAL LOOP    </t>
  </si>
  <si>
    <t xml:space="preserve">HILLCREST DR.     </t>
  </si>
  <si>
    <t xml:space="preserve">ORINDA WOODS DR.    </t>
  </si>
  <si>
    <t xml:space="preserve">HIDDEN VALLEY RD.    </t>
  </si>
  <si>
    <t xml:space="preserve">WATCHWOOD RD.     </t>
  </si>
  <si>
    <t xml:space="preserve">GATE      </t>
  </si>
  <si>
    <t xml:space="preserve">DAIRY CREEK LN    </t>
  </si>
  <si>
    <t>Section ID</t>
  </si>
  <si>
    <t>From</t>
  </si>
  <si>
    <t>To</t>
  </si>
  <si>
    <t>Length</t>
  </si>
  <si>
    <t>Width</t>
  </si>
  <si>
    <t>Area</t>
  </si>
  <si>
    <t>Functional Class</t>
  </si>
  <si>
    <t>Surface Type</t>
  </si>
  <si>
    <t>Orinda P-TAP 23</t>
  </si>
  <si>
    <t>Total</t>
  </si>
  <si>
    <t>Arterial</t>
  </si>
  <si>
    <t>Collector</t>
  </si>
  <si>
    <t>School Street</t>
  </si>
  <si>
    <t>Residential</t>
  </si>
  <si>
    <t>(miles)</t>
  </si>
  <si>
    <t>(feet)</t>
  </si>
  <si>
    <t>(sq ft)</t>
  </si>
  <si>
    <t>Cumulative Percent of Total</t>
  </si>
  <si>
    <t>&gt;85 PCI</t>
  </si>
  <si>
    <t>&gt;75 PCI</t>
  </si>
  <si>
    <t>&gt;50 PCI</t>
  </si>
  <si>
    <t>5-Year Cost</t>
  </si>
  <si>
    <t>to Achieve</t>
  </si>
  <si>
    <t>Arterials</t>
  </si>
  <si>
    <t>Collectors</t>
  </si>
  <si>
    <t>85 PCI</t>
  </si>
  <si>
    <t>X PCI</t>
  </si>
  <si>
    <t>($mm)</t>
  </si>
  <si>
    <t>P-TAP-13</t>
  </si>
  <si>
    <t>70 PCI</t>
  </si>
  <si>
    <t>P-TAP-15</t>
  </si>
  <si>
    <t>63 PCI</t>
  </si>
  <si>
    <t>P-TAP-17</t>
  </si>
  <si>
    <t>P-TAP-19</t>
  </si>
  <si>
    <t>82 PCI</t>
  </si>
  <si>
    <t>P-TAP-21</t>
  </si>
  <si>
    <t>83 PCI</t>
  </si>
  <si>
    <t>P-TAP-23</t>
  </si>
  <si>
    <t>78 PCI</t>
  </si>
  <si>
    <t>Orinda P-TAP Report History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</si>
</sst>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.0000"/>
    <numFmt numFmtId="167" formatCode="0.000"/>
    <numFmt numFmtId="168" formatCode="0.0"/>
    <numFmt numFmtId="169" formatCode="0.0%"/>
    <numFmt numFmtId="170" formatCode="0.0&quot; miles&quot;"/>
    <numFmt numFmtId="171" formatCode="0.0000000"/>
    <numFmt numFmtId="172" formatCode="0.000000"/>
    <numFmt numFmtId="173" formatCode="0.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0" xfId="57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6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3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5" width="11.7109375" style="0" customWidth="1"/>
    <col min="6" max="6" width="11.140625" style="0" customWidth="1"/>
    <col min="7" max="7" width="10.57421875" style="0" customWidth="1"/>
  </cols>
  <sheetData>
    <row r="1" ht="14.25">
      <c r="A1" t="s">
        <v>731</v>
      </c>
    </row>
    <row r="3" spans="6:7" ht="14.25">
      <c r="F3" s="2" t="s">
        <v>713</v>
      </c>
      <c r="G3" s="2" t="s">
        <v>713</v>
      </c>
    </row>
    <row r="4" spans="6:7" ht="14.25">
      <c r="F4" s="2" t="s">
        <v>714</v>
      </c>
      <c r="G4" s="2" t="s">
        <v>714</v>
      </c>
    </row>
    <row r="5" spans="2:7" ht="14.25">
      <c r="B5" s="2" t="s">
        <v>715</v>
      </c>
      <c r="C5" s="2" t="s">
        <v>716</v>
      </c>
      <c r="D5" s="2" t="s">
        <v>705</v>
      </c>
      <c r="E5" s="2" t="s">
        <v>701</v>
      </c>
      <c r="F5" s="2" t="s">
        <v>717</v>
      </c>
      <c r="G5" s="2" t="s">
        <v>718</v>
      </c>
    </row>
    <row r="6" spans="2:7" ht="14.25">
      <c r="B6" s="20">
        <f>'P-TAP 23 By Class and PCI'!M4</f>
        <v>10.993939393939394</v>
      </c>
      <c r="C6" s="20">
        <f>'P-TAP 23 By Class and PCI'!M5</f>
        <v>16.482007575757574</v>
      </c>
      <c r="D6" s="20">
        <f>'P-TAP 23 By Class and PCI'!M6+'P-TAP 23 By Class and PCI'!M7</f>
        <v>66.14867424242424</v>
      </c>
      <c r="E6" s="20">
        <f>SUM(B6:D6)</f>
        <v>93.62462121212121</v>
      </c>
      <c r="F6" s="2" t="s">
        <v>719</v>
      </c>
      <c r="G6" s="2" t="s">
        <v>719</v>
      </c>
    </row>
    <row r="7" spans="1:8" ht="14.25">
      <c r="A7" t="s">
        <v>720</v>
      </c>
      <c r="B7" s="2">
        <v>79</v>
      </c>
      <c r="C7" s="2">
        <v>64</v>
      </c>
      <c r="D7" s="2">
        <v>39</v>
      </c>
      <c r="E7" s="15">
        <f>SUMPRODUCT($B$6:$D$6,B7:D7)/$E$6</f>
        <v>48.09811707778887</v>
      </c>
      <c r="F7" s="19">
        <f>11.614*5</f>
        <v>58.07000000000001</v>
      </c>
      <c r="G7" s="19">
        <f>24.18+4.93+3.8+2.92+3.29</f>
        <v>39.12</v>
      </c>
      <c r="H7" t="s">
        <v>721</v>
      </c>
    </row>
    <row r="8" spans="1:8" ht="14.25">
      <c r="A8" t="s">
        <v>722</v>
      </c>
      <c r="B8" s="2">
        <v>78</v>
      </c>
      <c r="C8" s="2">
        <v>66</v>
      </c>
      <c r="D8" s="2">
        <v>35</v>
      </c>
      <c r="E8" s="15">
        <f>SUMPRODUCT($B$6:$D$6,B8:D8)/$E$6</f>
        <v>45.506655365357304</v>
      </c>
      <c r="F8" s="2">
        <v>59.2</v>
      </c>
      <c r="G8" s="2">
        <v>30.8</v>
      </c>
      <c r="H8" t="s">
        <v>723</v>
      </c>
    </row>
    <row r="9" spans="1:7" ht="14.25">
      <c r="A9" t="s">
        <v>724</v>
      </c>
      <c r="B9" s="2">
        <v>81</v>
      </c>
      <c r="C9" s="2">
        <v>75</v>
      </c>
      <c r="D9" s="2">
        <v>44</v>
      </c>
      <c r="E9" s="15">
        <f>SUMPRODUCT($B$6:$D$6,B9:D9)/$E$6</f>
        <v>53.8021009916292</v>
      </c>
      <c r="F9" s="19">
        <v>43</v>
      </c>
      <c r="G9" s="2"/>
    </row>
    <row r="10" spans="1:8" ht="14.25">
      <c r="A10" t="s">
        <v>725</v>
      </c>
      <c r="B10" s="2">
        <v>73</v>
      </c>
      <c r="C10" s="2">
        <v>69</v>
      </c>
      <c r="D10" s="2">
        <v>76</v>
      </c>
      <c r="E10" s="15">
        <f>SUMPRODUCT($B$6:$D$6,B10:D10)/$E$6</f>
        <v>74.4154181956475</v>
      </c>
      <c r="F10" s="2">
        <f>3.7*5</f>
        <v>18.5</v>
      </c>
      <c r="G10" s="19">
        <f>2.6*4+1.6</f>
        <v>12</v>
      </c>
      <c r="H10" t="s">
        <v>726</v>
      </c>
    </row>
    <row r="11" spans="1:8" ht="14.25">
      <c r="A11" t="s">
        <v>727</v>
      </c>
      <c r="B11" s="2">
        <v>77</v>
      </c>
      <c r="C11" s="2">
        <v>69</v>
      </c>
      <c r="D11" s="2">
        <v>90</v>
      </c>
      <c r="E11" s="15">
        <f>SUMPRODUCT($B$6:$D$6,B11:D11)/$E$6</f>
        <v>84.7765516711238</v>
      </c>
      <c r="F11" s="2">
        <f>5*2.7</f>
        <v>13.5</v>
      </c>
      <c r="G11" s="19">
        <v>10</v>
      </c>
      <c r="H11" t="s">
        <v>728</v>
      </c>
    </row>
    <row r="12" spans="1:8" ht="14.25">
      <c r="A12" t="s">
        <v>729</v>
      </c>
      <c r="B12" s="2">
        <v>84</v>
      </c>
      <c r="C12" s="2">
        <v>80</v>
      </c>
      <c r="D12" s="2">
        <v>85</v>
      </c>
      <c r="E12" s="15">
        <f>SUMPRODUCT($B$6:$D$6,B12:D12)/$E$6</f>
        <v>84.002356687125</v>
      </c>
      <c r="F12" s="2">
        <f>5*1.9</f>
        <v>9.5</v>
      </c>
      <c r="G12" s="19">
        <f>5*1.6</f>
        <v>8</v>
      </c>
      <c r="H12" t="s">
        <v>728</v>
      </c>
    </row>
    <row r="13" spans="6:8" ht="14.25">
      <c r="F13" s="2"/>
      <c r="G13" s="19">
        <v>0</v>
      </c>
      <c r="H13" t="s">
        <v>730</v>
      </c>
    </row>
    <row r="14" spans="6:7" ht="14.25">
      <c r="F14" s="2">
        <f>F12/5</f>
        <v>1.9</v>
      </c>
      <c r="G14" s="2">
        <f>G12/5</f>
        <v>1.6</v>
      </c>
    </row>
    <row r="15" spans="4:5" ht="14.25">
      <c r="D15" s="2"/>
      <c r="E15" s="15"/>
    </row>
    <row r="18" ht="14.25">
      <c r="C18" s="8"/>
    </row>
    <row r="19" spans="3:4" ht="14.25">
      <c r="C19" s="7"/>
      <c r="D19" s="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00390625" style="3" customWidth="1"/>
    <col min="2" max="2" width="8.8515625" style="2" customWidth="1"/>
    <col min="3" max="3" width="29.7109375" style="0" customWidth="1"/>
    <col min="4" max="4" width="30.421875" style="0" customWidth="1"/>
    <col min="5" max="5" width="8.57421875" style="0" customWidth="1"/>
    <col min="6" max="6" width="7.8515625" style="0" customWidth="1"/>
    <col min="7" max="7" width="10.28125" style="0" customWidth="1"/>
    <col min="8" max="8" width="10.421875" style="2" customWidth="1"/>
    <col min="9" max="9" width="7.28125" style="2" customWidth="1"/>
    <col min="10" max="10" width="6.00390625" style="0" customWidth="1"/>
  </cols>
  <sheetData>
    <row r="1" ht="14.25">
      <c r="A1" s="3" t="s">
        <v>700</v>
      </c>
    </row>
    <row r="2" spans="1:10" ht="42.75">
      <c r="A2" s="3" t="s">
        <v>0</v>
      </c>
      <c r="B2" s="3" t="s">
        <v>692</v>
      </c>
      <c r="C2" s="3" t="s">
        <v>693</v>
      </c>
      <c r="D2" s="3" t="s">
        <v>694</v>
      </c>
      <c r="E2" s="4" t="s">
        <v>695</v>
      </c>
      <c r="F2" s="4" t="s">
        <v>696</v>
      </c>
      <c r="G2" s="4" t="s">
        <v>697</v>
      </c>
      <c r="H2" s="5" t="s">
        <v>698</v>
      </c>
      <c r="I2" s="5" t="s">
        <v>699</v>
      </c>
      <c r="J2" s="3" t="s">
        <v>1</v>
      </c>
    </row>
    <row r="4" spans="1:10" ht="14.25">
      <c r="A4" s="3" t="s">
        <v>30</v>
      </c>
      <c r="B4" s="2">
        <v>1</v>
      </c>
      <c r="C4" t="s">
        <v>574</v>
      </c>
      <c r="D4" t="s">
        <v>321</v>
      </c>
      <c r="E4">
        <v>339</v>
      </c>
      <c r="F4">
        <v>19</v>
      </c>
      <c r="G4" s="1">
        <v>6441</v>
      </c>
      <c r="H4" s="2" t="s">
        <v>2</v>
      </c>
      <c r="I4" s="2" t="s">
        <v>3</v>
      </c>
      <c r="J4">
        <v>87</v>
      </c>
    </row>
    <row r="5" spans="1:10" ht="14.25">
      <c r="A5" s="3" t="s">
        <v>31</v>
      </c>
      <c r="B5" s="2">
        <v>1</v>
      </c>
      <c r="C5" t="s">
        <v>575</v>
      </c>
      <c r="D5" t="s">
        <v>321</v>
      </c>
      <c r="E5" s="1">
        <v>1935</v>
      </c>
      <c r="F5">
        <v>22</v>
      </c>
      <c r="G5" s="1">
        <v>42570</v>
      </c>
      <c r="H5" s="2" t="s">
        <v>2</v>
      </c>
      <c r="I5" s="2" t="s">
        <v>4</v>
      </c>
      <c r="J5">
        <v>94</v>
      </c>
    </row>
    <row r="6" spans="1:10" ht="14.25">
      <c r="A6" s="3" t="s">
        <v>32</v>
      </c>
      <c r="B6" s="2">
        <v>1</v>
      </c>
      <c r="C6" t="s">
        <v>576</v>
      </c>
      <c r="D6" t="s">
        <v>321</v>
      </c>
      <c r="E6">
        <v>411</v>
      </c>
      <c r="F6">
        <v>25</v>
      </c>
      <c r="G6" s="1">
        <v>10275</v>
      </c>
      <c r="H6" s="2" t="s">
        <v>2</v>
      </c>
      <c r="I6" s="2" t="s">
        <v>3</v>
      </c>
      <c r="J6">
        <v>82</v>
      </c>
    </row>
    <row r="7" spans="1:10" ht="14.25">
      <c r="A7" s="3" t="s">
        <v>33</v>
      </c>
      <c r="B7" s="2" t="s">
        <v>5</v>
      </c>
      <c r="C7" t="s">
        <v>577</v>
      </c>
      <c r="D7" t="s">
        <v>322</v>
      </c>
      <c r="E7">
        <v>387</v>
      </c>
      <c r="F7">
        <v>29</v>
      </c>
      <c r="G7" s="1">
        <v>11223</v>
      </c>
      <c r="H7" s="2" t="s">
        <v>2</v>
      </c>
      <c r="I7" s="2" t="s">
        <v>3</v>
      </c>
      <c r="J7">
        <v>82</v>
      </c>
    </row>
    <row r="8" spans="1:10" ht="14.25">
      <c r="A8" s="3" t="s">
        <v>33</v>
      </c>
      <c r="B8" s="2">
        <v>2</v>
      </c>
      <c r="C8" t="s">
        <v>517</v>
      </c>
      <c r="D8" t="s">
        <v>323</v>
      </c>
      <c r="E8" s="1">
        <v>1000</v>
      </c>
      <c r="F8">
        <v>29</v>
      </c>
      <c r="G8" s="1">
        <v>29000</v>
      </c>
      <c r="H8" s="2" t="s">
        <v>2</v>
      </c>
      <c r="I8" s="2" t="s">
        <v>3</v>
      </c>
      <c r="J8">
        <v>48</v>
      </c>
    </row>
    <row r="9" spans="1:10" ht="14.25">
      <c r="A9" s="3" t="s">
        <v>33</v>
      </c>
      <c r="B9" s="2">
        <v>3</v>
      </c>
      <c r="C9" t="s">
        <v>578</v>
      </c>
      <c r="D9" t="s">
        <v>324</v>
      </c>
      <c r="E9" s="1">
        <v>1100</v>
      </c>
      <c r="F9">
        <v>26</v>
      </c>
      <c r="G9" s="1">
        <v>28600</v>
      </c>
      <c r="H9" s="2" t="s">
        <v>2</v>
      </c>
      <c r="I9" s="2" t="s">
        <v>4</v>
      </c>
      <c r="J9">
        <v>90</v>
      </c>
    </row>
    <row r="10" spans="1:10" ht="14.25">
      <c r="A10" s="3" t="s">
        <v>34</v>
      </c>
      <c r="B10" s="2" t="s">
        <v>5</v>
      </c>
      <c r="C10" t="s">
        <v>579</v>
      </c>
      <c r="D10" t="s">
        <v>325</v>
      </c>
      <c r="E10" s="1">
        <v>1215</v>
      </c>
      <c r="F10">
        <v>21</v>
      </c>
      <c r="G10" s="1">
        <v>25515</v>
      </c>
      <c r="H10" s="2" t="s">
        <v>2</v>
      </c>
      <c r="I10" s="2" t="s">
        <v>3</v>
      </c>
      <c r="J10">
        <v>85</v>
      </c>
    </row>
    <row r="11" spans="1:10" ht="14.25">
      <c r="A11" s="3" t="s">
        <v>35</v>
      </c>
      <c r="B11" s="2">
        <v>1</v>
      </c>
      <c r="C11" t="s">
        <v>580</v>
      </c>
      <c r="D11" t="s">
        <v>321</v>
      </c>
      <c r="E11">
        <v>245</v>
      </c>
      <c r="F11">
        <v>25</v>
      </c>
      <c r="G11" s="1">
        <v>6125</v>
      </c>
      <c r="H11" s="2" t="s">
        <v>2</v>
      </c>
      <c r="I11" s="2" t="s">
        <v>3</v>
      </c>
      <c r="J11">
        <v>82</v>
      </c>
    </row>
    <row r="12" spans="1:10" ht="14.25">
      <c r="A12" s="3" t="s">
        <v>36</v>
      </c>
      <c r="B12" s="2">
        <v>1</v>
      </c>
      <c r="C12" t="s">
        <v>581</v>
      </c>
      <c r="D12" t="s">
        <v>326</v>
      </c>
      <c r="E12">
        <v>800</v>
      </c>
      <c r="F12">
        <v>37</v>
      </c>
      <c r="G12" s="1">
        <v>29600</v>
      </c>
      <c r="H12" s="2" t="s">
        <v>6</v>
      </c>
      <c r="I12" s="2" t="s">
        <v>3</v>
      </c>
      <c r="J12">
        <v>89</v>
      </c>
    </row>
    <row r="13" spans="1:10" ht="14.25">
      <c r="A13" s="3" t="s">
        <v>36</v>
      </c>
      <c r="B13" s="2">
        <v>2</v>
      </c>
      <c r="C13" t="s">
        <v>326</v>
      </c>
      <c r="D13" t="s">
        <v>327</v>
      </c>
      <c r="E13">
        <v>452</v>
      </c>
      <c r="F13">
        <v>37</v>
      </c>
      <c r="G13" s="1">
        <v>16724</v>
      </c>
      <c r="H13" s="2" t="s">
        <v>6</v>
      </c>
      <c r="I13" s="2" t="s">
        <v>3</v>
      </c>
      <c r="J13">
        <v>82</v>
      </c>
    </row>
    <row r="14" spans="1:10" ht="14.25">
      <c r="A14" s="3" t="s">
        <v>37</v>
      </c>
      <c r="B14" s="2">
        <v>1</v>
      </c>
      <c r="C14" t="s">
        <v>582</v>
      </c>
      <c r="D14" t="s">
        <v>321</v>
      </c>
      <c r="E14" s="1">
        <v>1060</v>
      </c>
      <c r="F14">
        <v>29</v>
      </c>
      <c r="G14" s="1">
        <v>30740</v>
      </c>
      <c r="H14" s="2" t="s">
        <v>2</v>
      </c>
      <c r="I14" s="2" t="s">
        <v>3</v>
      </c>
      <c r="J14">
        <v>88</v>
      </c>
    </row>
    <row r="15" spans="1:10" ht="14.25">
      <c r="A15" s="3" t="s">
        <v>38</v>
      </c>
      <c r="B15" s="2">
        <v>1</v>
      </c>
      <c r="C15" t="s">
        <v>559</v>
      </c>
      <c r="D15" t="s">
        <v>321</v>
      </c>
      <c r="E15">
        <v>360</v>
      </c>
      <c r="F15">
        <v>25</v>
      </c>
      <c r="G15" s="1">
        <v>9000</v>
      </c>
      <c r="H15" s="2" t="s">
        <v>2</v>
      </c>
      <c r="I15" s="2" t="s">
        <v>3</v>
      </c>
      <c r="J15">
        <v>72</v>
      </c>
    </row>
    <row r="16" spans="1:10" ht="14.25">
      <c r="A16" s="3" t="s">
        <v>39</v>
      </c>
      <c r="B16" s="2">
        <v>1</v>
      </c>
      <c r="C16" t="s">
        <v>344</v>
      </c>
      <c r="D16" t="s">
        <v>328</v>
      </c>
      <c r="E16" s="1">
        <v>1800</v>
      </c>
      <c r="F16">
        <v>21</v>
      </c>
      <c r="G16" s="1">
        <v>37800</v>
      </c>
      <c r="H16" s="2" t="s">
        <v>2</v>
      </c>
      <c r="I16" s="2" t="s">
        <v>3</v>
      </c>
      <c r="J16">
        <v>77</v>
      </c>
    </row>
    <row r="17" spans="1:10" ht="14.25">
      <c r="A17" s="3" t="s">
        <v>40</v>
      </c>
      <c r="B17" s="2">
        <v>1</v>
      </c>
      <c r="C17" t="s">
        <v>394</v>
      </c>
      <c r="D17" t="s">
        <v>321</v>
      </c>
      <c r="E17">
        <v>279</v>
      </c>
      <c r="F17">
        <v>25</v>
      </c>
      <c r="G17" s="1">
        <v>6975</v>
      </c>
      <c r="H17" s="2" t="s">
        <v>2</v>
      </c>
      <c r="I17" s="2" t="s">
        <v>3</v>
      </c>
      <c r="J17">
        <v>90</v>
      </c>
    </row>
    <row r="18" spans="1:10" ht="14.25">
      <c r="A18" s="3" t="s">
        <v>41</v>
      </c>
      <c r="B18" s="2" t="s">
        <v>7</v>
      </c>
      <c r="C18" t="s">
        <v>394</v>
      </c>
      <c r="D18" t="s">
        <v>329</v>
      </c>
      <c r="E18" s="1">
        <v>1242</v>
      </c>
      <c r="F18">
        <v>33</v>
      </c>
      <c r="G18" s="1">
        <v>40986</v>
      </c>
      <c r="H18" s="2" t="s">
        <v>2</v>
      </c>
      <c r="I18" s="2" t="s">
        <v>4</v>
      </c>
      <c r="J18">
        <v>93</v>
      </c>
    </row>
    <row r="19" spans="1:10" ht="14.25">
      <c r="A19" s="3" t="s">
        <v>41</v>
      </c>
      <c r="B19" s="2">
        <v>4</v>
      </c>
      <c r="C19" t="s">
        <v>329</v>
      </c>
      <c r="D19" t="s">
        <v>330</v>
      </c>
      <c r="E19" s="1">
        <v>1145</v>
      </c>
      <c r="F19">
        <v>33</v>
      </c>
      <c r="G19" s="1">
        <v>37785</v>
      </c>
      <c r="H19" s="2" t="s">
        <v>2</v>
      </c>
      <c r="I19" s="2" t="s">
        <v>4</v>
      </c>
      <c r="J19">
        <v>94</v>
      </c>
    </row>
    <row r="20" spans="1:10" ht="14.25">
      <c r="A20" s="3" t="s">
        <v>41</v>
      </c>
      <c r="B20" s="2">
        <v>5</v>
      </c>
      <c r="C20" t="s">
        <v>330</v>
      </c>
      <c r="D20" t="s">
        <v>331</v>
      </c>
      <c r="E20">
        <v>846</v>
      </c>
      <c r="F20">
        <v>33</v>
      </c>
      <c r="G20" s="1">
        <v>27918</v>
      </c>
      <c r="H20" s="2" t="s">
        <v>2</v>
      </c>
      <c r="I20" s="2" t="s">
        <v>4</v>
      </c>
      <c r="J20">
        <v>93</v>
      </c>
    </row>
    <row r="21" spans="1:10" ht="14.25">
      <c r="A21" s="3" t="s">
        <v>42</v>
      </c>
      <c r="B21" s="2">
        <v>1</v>
      </c>
      <c r="C21" t="s">
        <v>583</v>
      </c>
      <c r="D21" t="s">
        <v>332</v>
      </c>
      <c r="E21">
        <v>971</v>
      </c>
      <c r="F21">
        <v>22</v>
      </c>
      <c r="G21" s="1">
        <v>21362</v>
      </c>
      <c r="H21" s="2" t="s">
        <v>2</v>
      </c>
      <c r="I21" s="2" t="s">
        <v>4</v>
      </c>
      <c r="J21">
        <v>87</v>
      </c>
    </row>
    <row r="22" spans="1:10" ht="14.25">
      <c r="A22" s="3" t="s">
        <v>42</v>
      </c>
      <c r="B22" s="2">
        <v>2</v>
      </c>
      <c r="C22" t="s">
        <v>584</v>
      </c>
      <c r="D22" t="s">
        <v>325</v>
      </c>
      <c r="E22">
        <v>268</v>
      </c>
      <c r="F22">
        <v>26</v>
      </c>
      <c r="G22" s="1">
        <v>6968</v>
      </c>
      <c r="H22" s="2" t="s">
        <v>2</v>
      </c>
      <c r="I22" s="2" t="s">
        <v>3</v>
      </c>
      <c r="J22">
        <v>83</v>
      </c>
    </row>
    <row r="23" spans="1:10" ht="14.25">
      <c r="A23" s="3" t="s">
        <v>43</v>
      </c>
      <c r="B23" s="2">
        <v>1</v>
      </c>
      <c r="C23" t="s">
        <v>331</v>
      </c>
      <c r="D23" t="s">
        <v>333</v>
      </c>
      <c r="E23">
        <v>432</v>
      </c>
      <c r="F23">
        <v>24</v>
      </c>
      <c r="G23" s="1">
        <v>10368</v>
      </c>
      <c r="H23" s="2" t="s">
        <v>2</v>
      </c>
      <c r="I23" s="2" t="s">
        <v>4</v>
      </c>
      <c r="J23">
        <v>66</v>
      </c>
    </row>
    <row r="24" spans="1:10" ht="14.25">
      <c r="A24" s="3" t="s">
        <v>44</v>
      </c>
      <c r="B24" s="2">
        <v>1</v>
      </c>
      <c r="C24" t="s">
        <v>585</v>
      </c>
      <c r="D24" t="s">
        <v>321</v>
      </c>
      <c r="E24">
        <v>610</v>
      </c>
      <c r="F24">
        <v>25</v>
      </c>
      <c r="G24" s="1">
        <v>15250</v>
      </c>
      <c r="H24" s="2" t="s">
        <v>2</v>
      </c>
      <c r="I24" s="2" t="s">
        <v>4</v>
      </c>
      <c r="J24">
        <v>93</v>
      </c>
    </row>
    <row r="25" spans="1:10" ht="14.25">
      <c r="A25" s="3" t="s">
        <v>45</v>
      </c>
      <c r="B25" s="2">
        <v>1</v>
      </c>
      <c r="C25" t="s">
        <v>559</v>
      </c>
      <c r="D25" t="s">
        <v>321</v>
      </c>
      <c r="E25">
        <v>420</v>
      </c>
      <c r="F25">
        <v>25</v>
      </c>
      <c r="G25" s="1">
        <v>10500</v>
      </c>
      <c r="H25" s="2" t="s">
        <v>2</v>
      </c>
      <c r="I25" s="2" t="s">
        <v>4</v>
      </c>
      <c r="J25">
        <v>86</v>
      </c>
    </row>
    <row r="26" spans="1:10" ht="14.25">
      <c r="A26" s="3" t="s">
        <v>46</v>
      </c>
      <c r="B26" s="2">
        <v>1</v>
      </c>
      <c r="C26" t="s">
        <v>353</v>
      </c>
      <c r="D26" t="s">
        <v>334</v>
      </c>
      <c r="E26">
        <v>314</v>
      </c>
      <c r="F26">
        <v>39</v>
      </c>
      <c r="G26" s="1">
        <v>12246</v>
      </c>
      <c r="H26" s="2" t="s">
        <v>2</v>
      </c>
      <c r="I26" s="2" t="s">
        <v>3</v>
      </c>
      <c r="J26">
        <v>90</v>
      </c>
    </row>
    <row r="27" spans="1:10" ht="14.25">
      <c r="A27" s="3" t="s">
        <v>47</v>
      </c>
      <c r="B27" s="2">
        <v>1</v>
      </c>
      <c r="C27" t="s">
        <v>324</v>
      </c>
      <c r="D27" t="s">
        <v>321</v>
      </c>
      <c r="E27">
        <v>166</v>
      </c>
      <c r="F27">
        <v>26</v>
      </c>
      <c r="G27" s="1">
        <v>4316</v>
      </c>
      <c r="H27" s="2" t="s">
        <v>2</v>
      </c>
      <c r="I27" s="2" t="s">
        <v>3</v>
      </c>
      <c r="J27">
        <v>86</v>
      </c>
    </row>
    <row r="28" spans="1:10" ht="14.25">
      <c r="A28" s="3" t="s">
        <v>48</v>
      </c>
      <c r="B28" s="2">
        <v>1</v>
      </c>
      <c r="C28" t="s">
        <v>586</v>
      </c>
      <c r="D28" t="s">
        <v>335</v>
      </c>
      <c r="E28" s="1">
        <v>1200</v>
      </c>
      <c r="F28">
        <v>20</v>
      </c>
      <c r="G28" s="1">
        <v>24000</v>
      </c>
      <c r="H28" s="2" t="s">
        <v>2</v>
      </c>
      <c r="I28" s="2" t="s">
        <v>4</v>
      </c>
      <c r="J28">
        <v>84</v>
      </c>
    </row>
    <row r="29" spans="1:10" ht="14.25">
      <c r="A29" s="3" t="s">
        <v>49</v>
      </c>
      <c r="B29" s="2" t="s">
        <v>8</v>
      </c>
      <c r="C29" t="s">
        <v>587</v>
      </c>
      <c r="D29" t="s">
        <v>336</v>
      </c>
      <c r="E29">
        <v>991</v>
      </c>
      <c r="F29">
        <v>32</v>
      </c>
      <c r="G29" s="1">
        <v>31712</v>
      </c>
      <c r="H29" s="2" t="s">
        <v>2</v>
      </c>
      <c r="I29" s="2" t="s">
        <v>3</v>
      </c>
      <c r="J29">
        <v>93</v>
      </c>
    </row>
    <row r="30" spans="1:10" ht="14.25">
      <c r="A30" s="3" t="s">
        <v>49</v>
      </c>
      <c r="B30" s="2">
        <v>2</v>
      </c>
      <c r="C30" t="s">
        <v>336</v>
      </c>
      <c r="D30" t="s">
        <v>337</v>
      </c>
      <c r="E30" s="1">
        <v>1573</v>
      </c>
      <c r="F30">
        <v>32</v>
      </c>
      <c r="G30" s="1">
        <v>50336</v>
      </c>
      <c r="H30" s="2" t="s">
        <v>2</v>
      </c>
      <c r="I30" s="2" t="s">
        <v>4</v>
      </c>
      <c r="J30">
        <v>91</v>
      </c>
    </row>
    <row r="31" spans="1:10" ht="14.25">
      <c r="A31" s="3" t="s">
        <v>49</v>
      </c>
      <c r="B31" s="2">
        <v>3</v>
      </c>
      <c r="C31" t="s">
        <v>337</v>
      </c>
      <c r="D31" t="s">
        <v>338</v>
      </c>
      <c r="E31" s="1">
        <v>2179</v>
      </c>
      <c r="F31">
        <v>32</v>
      </c>
      <c r="G31" s="1">
        <v>69728</v>
      </c>
      <c r="H31" s="2" t="s">
        <v>2</v>
      </c>
      <c r="I31" s="2" t="s">
        <v>3</v>
      </c>
      <c r="J31">
        <v>68</v>
      </c>
    </row>
    <row r="32" spans="1:10" ht="14.25">
      <c r="A32" s="3" t="s">
        <v>49</v>
      </c>
      <c r="B32" s="2">
        <v>4</v>
      </c>
      <c r="C32" t="s">
        <v>338</v>
      </c>
      <c r="D32" t="s">
        <v>339</v>
      </c>
      <c r="E32" s="1">
        <v>1077</v>
      </c>
      <c r="F32">
        <v>32</v>
      </c>
      <c r="G32" s="1">
        <v>34464</v>
      </c>
      <c r="H32" s="2" t="s">
        <v>2</v>
      </c>
      <c r="I32" s="2" t="s">
        <v>4</v>
      </c>
      <c r="J32">
        <v>93</v>
      </c>
    </row>
    <row r="33" spans="1:10" ht="14.25">
      <c r="A33" s="3" t="s">
        <v>50</v>
      </c>
      <c r="B33" s="2">
        <v>1</v>
      </c>
      <c r="C33" t="s">
        <v>339</v>
      </c>
      <c r="D33" t="s">
        <v>334</v>
      </c>
      <c r="E33">
        <v>394</v>
      </c>
      <c r="F33">
        <v>29</v>
      </c>
      <c r="G33" s="1">
        <v>11426</v>
      </c>
      <c r="H33" s="2" t="s">
        <v>2</v>
      </c>
      <c r="I33" s="2" t="s">
        <v>3</v>
      </c>
      <c r="J33">
        <v>89</v>
      </c>
    </row>
    <row r="34" spans="1:10" ht="14.25">
      <c r="A34" s="3" t="s">
        <v>51</v>
      </c>
      <c r="B34" s="2">
        <v>1</v>
      </c>
      <c r="C34" t="s">
        <v>563</v>
      </c>
      <c r="D34" t="s">
        <v>321</v>
      </c>
      <c r="E34">
        <v>743</v>
      </c>
      <c r="F34">
        <v>25</v>
      </c>
      <c r="G34" s="1">
        <v>18575</v>
      </c>
      <c r="H34" s="2" t="s">
        <v>2</v>
      </c>
      <c r="I34" s="2" t="s">
        <v>3</v>
      </c>
      <c r="J34">
        <v>90</v>
      </c>
    </row>
    <row r="35" spans="1:10" ht="14.25">
      <c r="A35" s="3" t="s">
        <v>52</v>
      </c>
      <c r="B35" s="2" t="s">
        <v>8</v>
      </c>
      <c r="C35" t="s">
        <v>344</v>
      </c>
      <c r="D35" t="s">
        <v>340</v>
      </c>
      <c r="E35">
        <v>185</v>
      </c>
      <c r="F35">
        <v>40</v>
      </c>
      <c r="G35" s="1">
        <v>7400</v>
      </c>
      <c r="H35" s="2" t="s">
        <v>6</v>
      </c>
      <c r="I35" s="2" t="s">
        <v>3</v>
      </c>
      <c r="J35">
        <v>97</v>
      </c>
    </row>
    <row r="36" spans="1:10" ht="14.25">
      <c r="A36" s="3" t="s">
        <v>52</v>
      </c>
      <c r="B36" s="2">
        <v>2</v>
      </c>
      <c r="C36" t="s">
        <v>340</v>
      </c>
      <c r="D36" t="s">
        <v>341</v>
      </c>
      <c r="E36" s="1">
        <v>3000</v>
      </c>
      <c r="F36">
        <v>26</v>
      </c>
      <c r="G36" s="1">
        <v>78000</v>
      </c>
      <c r="H36" s="2" t="s">
        <v>6</v>
      </c>
      <c r="I36" s="2" t="s">
        <v>3</v>
      </c>
      <c r="J36">
        <v>26</v>
      </c>
    </row>
    <row r="37" spans="1:10" ht="14.25">
      <c r="A37" s="3" t="s">
        <v>53</v>
      </c>
      <c r="B37" s="2">
        <v>1</v>
      </c>
      <c r="C37" t="s">
        <v>588</v>
      </c>
      <c r="D37" t="s">
        <v>321</v>
      </c>
      <c r="E37">
        <v>145</v>
      </c>
      <c r="F37">
        <v>22</v>
      </c>
      <c r="G37" s="1">
        <v>3190</v>
      </c>
      <c r="H37" s="2" t="s">
        <v>2</v>
      </c>
      <c r="I37" s="2" t="s">
        <v>4</v>
      </c>
      <c r="J37">
        <v>77</v>
      </c>
    </row>
    <row r="38" spans="1:10" ht="14.25">
      <c r="A38" s="3" t="s">
        <v>54</v>
      </c>
      <c r="B38" s="2">
        <v>1</v>
      </c>
      <c r="C38" t="s">
        <v>589</v>
      </c>
      <c r="D38" t="s">
        <v>321</v>
      </c>
      <c r="E38" s="1">
        <v>1380</v>
      </c>
      <c r="F38">
        <v>25</v>
      </c>
      <c r="G38" s="1">
        <v>34500</v>
      </c>
      <c r="H38" s="2" t="s">
        <v>2</v>
      </c>
      <c r="I38" s="2" t="s">
        <v>4</v>
      </c>
      <c r="J38">
        <v>87</v>
      </c>
    </row>
    <row r="39" spans="1:10" ht="14.25">
      <c r="A39" s="3" t="s">
        <v>55</v>
      </c>
      <c r="B39" s="2">
        <v>1</v>
      </c>
      <c r="C39" t="s">
        <v>590</v>
      </c>
      <c r="D39" t="s">
        <v>334</v>
      </c>
      <c r="E39">
        <v>752</v>
      </c>
      <c r="F39">
        <v>22</v>
      </c>
      <c r="G39" s="1">
        <v>16544</v>
      </c>
      <c r="H39" s="2" t="s">
        <v>2</v>
      </c>
      <c r="I39" s="2" t="s">
        <v>3</v>
      </c>
      <c r="J39">
        <v>77</v>
      </c>
    </row>
    <row r="40" spans="1:10" ht="14.25">
      <c r="A40" s="3" t="s">
        <v>55</v>
      </c>
      <c r="B40" s="2">
        <v>1</v>
      </c>
      <c r="C40" t="s">
        <v>590</v>
      </c>
      <c r="D40" t="s">
        <v>334</v>
      </c>
      <c r="E40">
        <v>752</v>
      </c>
      <c r="F40">
        <v>22</v>
      </c>
      <c r="G40" s="1">
        <v>16544</v>
      </c>
      <c r="H40" s="2" t="s">
        <v>2</v>
      </c>
      <c r="I40" s="2" t="s">
        <v>3</v>
      </c>
      <c r="J40">
        <v>77</v>
      </c>
    </row>
    <row r="41" spans="1:10" ht="14.25">
      <c r="A41" s="3" t="s">
        <v>56</v>
      </c>
      <c r="B41" s="2">
        <v>1</v>
      </c>
      <c r="C41" t="s">
        <v>575</v>
      </c>
      <c r="D41" t="s">
        <v>342</v>
      </c>
      <c r="E41" s="1">
        <v>1990</v>
      </c>
      <c r="F41">
        <v>22</v>
      </c>
      <c r="G41" s="1">
        <v>43780</v>
      </c>
      <c r="H41" s="2" t="s">
        <v>2</v>
      </c>
      <c r="I41" s="2" t="s">
        <v>3</v>
      </c>
      <c r="J41">
        <v>75</v>
      </c>
    </row>
    <row r="42" spans="1:10" ht="14.25">
      <c r="A42" s="3" t="s">
        <v>57</v>
      </c>
      <c r="B42" s="2">
        <v>1</v>
      </c>
      <c r="C42" t="s">
        <v>382</v>
      </c>
      <c r="D42" t="s">
        <v>321</v>
      </c>
      <c r="E42">
        <v>900</v>
      </c>
      <c r="F42">
        <v>24</v>
      </c>
      <c r="G42" s="1">
        <v>21600</v>
      </c>
      <c r="H42" s="2" t="s">
        <v>2</v>
      </c>
      <c r="I42" s="2" t="s">
        <v>3</v>
      </c>
      <c r="J42">
        <v>89</v>
      </c>
    </row>
    <row r="43" spans="1:10" ht="14.25">
      <c r="A43" s="3" t="s">
        <v>58</v>
      </c>
      <c r="B43" s="2">
        <v>1</v>
      </c>
      <c r="C43" t="s">
        <v>429</v>
      </c>
      <c r="D43" t="s">
        <v>321</v>
      </c>
      <c r="E43">
        <v>865</v>
      </c>
      <c r="F43">
        <v>19</v>
      </c>
      <c r="G43" s="1">
        <v>16435</v>
      </c>
      <c r="H43" s="2" t="s">
        <v>2</v>
      </c>
      <c r="I43" s="2" t="s">
        <v>3</v>
      </c>
      <c r="J43">
        <v>87</v>
      </c>
    </row>
    <row r="44" spans="1:10" ht="14.25">
      <c r="A44" s="3" t="s">
        <v>59</v>
      </c>
      <c r="B44" s="2" t="s">
        <v>8</v>
      </c>
      <c r="C44" t="s">
        <v>591</v>
      </c>
      <c r="D44" t="s">
        <v>343</v>
      </c>
      <c r="E44">
        <v>465</v>
      </c>
      <c r="F44">
        <v>24</v>
      </c>
      <c r="G44" s="1">
        <v>11160</v>
      </c>
      <c r="H44" s="2" t="s">
        <v>2</v>
      </c>
      <c r="I44" s="2" t="s">
        <v>3</v>
      </c>
      <c r="J44">
        <v>89</v>
      </c>
    </row>
    <row r="45" spans="1:10" ht="14.25">
      <c r="A45" s="3" t="s">
        <v>59</v>
      </c>
      <c r="B45" s="2">
        <v>2</v>
      </c>
      <c r="C45" t="s">
        <v>343</v>
      </c>
      <c r="D45" t="s">
        <v>325</v>
      </c>
      <c r="E45">
        <v>515</v>
      </c>
      <c r="F45">
        <v>24</v>
      </c>
      <c r="G45" s="1">
        <v>12360</v>
      </c>
      <c r="H45" s="2" t="s">
        <v>2</v>
      </c>
      <c r="I45" s="2" t="s">
        <v>4</v>
      </c>
      <c r="J45">
        <v>87</v>
      </c>
    </row>
    <row r="46" spans="1:10" ht="14.25">
      <c r="A46" s="3" t="s">
        <v>60</v>
      </c>
      <c r="B46" s="2">
        <v>1</v>
      </c>
      <c r="C46" t="s">
        <v>586</v>
      </c>
      <c r="D46" t="s">
        <v>344</v>
      </c>
      <c r="E46" s="1">
        <v>2100</v>
      </c>
      <c r="F46">
        <v>26</v>
      </c>
      <c r="G46" s="1">
        <v>54600</v>
      </c>
      <c r="H46" s="2" t="s">
        <v>6</v>
      </c>
      <c r="I46" s="2" t="s">
        <v>4</v>
      </c>
      <c r="J46">
        <v>94</v>
      </c>
    </row>
    <row r="47" spans="1:10" ht="14.25">
      <c r="A47" s="3" t="s">
        <v>60</v>
      </c>
      <c r="B47" s="2">
        <v>2</v>
      </c>
      <c r="C47" t="s">
        <v>344</v>
      </c>
      <c r="D47" t="s">
        <v>325</v>
      </c>
      <c r="E47">
        <v>335</v>
      </c>
      <c r="F47">
        <v>47</v>
      </c>
      <c r="G47" s="1">
        <v>15745</v>
      </c>
      <c r="H47" s="2" t="s">
        <v>3</v>
      </c>
      <c r="I47" s="2" t="s">
        <v>4</v>
      </c>
      <c r="J47">
        <v>82</v>
      </c>
    </row>
    <row r="48" spans="1:10" ht="14.25">
      <c r="A48" s="3" t="s">
        <v>61</v>
      </c>
      <c r="B48" s="2">
        <v>1</v>
      </c>
      <c r="C48" t="s">
        <v>321</v>
      </c>
      <c r="D48" t="s">
        <v>325</v>
      </c>
      <c r="E48">
        <v>276</v>
      </c>
      <c r="F48">
        <v>33</v>
      </c>
      <c r="G48" s="1">
        <v>9108</v>
      </c>
      <c r="H48" s="2" t="s">
        <v>2</v>
      </c>
      <c r="I48" s="2" t="s">
        <v>4</v>
      </c>
      <c r="J48">
        <v>94</v>
      </c>
    </row>
    <row r="49" spans="1:10" ht="14.25">
      <c r="A49" s="3" t="s">
        <v>61</v>
      </c>
      <c r="B49" s="2">
        <v>2</v>
      </c>
      <c r="C49" t="s">
        <v>325</v>
      </c>
      <c r="D49" t="s">
        <v>345</v>
      </c>
      <c r="E49">
        <v>480</v>
      </c>
      <c r="F49">
        <v>30</v>
      </c>
      <c r="G49" s="1">
        <v>14400</v>
      </c>
      <c r="H49" s="2" t="s">
        <v>3</v>
      </c>
      <c r="I49" s="2" t="s">
        <v>4</v>
      </c>
      <c r="J49">
        <v>89</v>
      </c>
    </row>
    <row r="50" spans="1:10" ht="14.25">
      <c r="A50" s="3" t="s">
        <v>62</v>
      </c>
      <c r="B50" s="2">
        <v>1</v>
      </c>
      <c r="C50" t="s">
        <v>592</v>
      </c>
      <c r="D50" t="s">
        <v>346</v>
      </c>
      <c r="E50">
        <v>250</v>
      </c>
      <c r="F50">
        <v>22</v>
      </c>
      <c r="G50" s="1">
        <v>5500</v>
      </c>
      <c r="H50" s="2" t="s">
        <v>2</v>
      </c>
      <c r="I50" s="2" t="s">
        <v>4</v>
      </c>
      <c r="J50">
        <v>91</v>
      </c>
    </row>
    <row r="51" spans="1:10" ht="14.25">
      <c r="A51" s="3" t="s">
        <v>63</v>
      </c>
      <c r="B51" s="2">
        <v>1</v>
      </c>
      <c r="C51" t="s">
        <v>593</v>
      </c>
      <c r="D51" t="s">
        <v>321</v>
      </c>
      <c r="E51">
        <v>396</v>
      </c>
      <c r="F51">
        <v>30</v>
      </c>
      <c r="G51" s="1">
        <v>11880</v>
      </c>
      <c r="H51" s="2" t="s">
        <v>2</v>
      </c>
      <c r="I51" s="2" t="s">
        <v>4</v>
      </c>
      <c r="J51">
        <v>93</v>
      </c>
    </row>
    <row r="52" spans="1:10" ht="14.25">
      <c r="A52" s="3" t="s">
        <v>64</v>
      </c>
      <c r="B52" s="2" t="s">
        <v>5</v>
      </c>
      <c r="C52" t="s">
        <v>594</v>
      </c>
      <c r="D52" t="s">
        <v>347</v>
      </c>
      <c r="E52" s="1">
        <v>1092</v>
      </c>
      <c r="F52">
        <v>24</v>
      </c>
      <c r="G52" s="1">
        <v>26901</v>
      </c>
      <c r="H52" s="2" t="s">
        <v>2</v>
      </c>
      <c r="I52" s="2" t="s">
        <v>3</v>
      </c>
      <c r="J52">
        <v>91</v>
      </c>
    </row>
    <row r="53" spans="1:10" ht="14.25">
      <c r="A53" s="3" t="s">
        <v>64</v>
      </c>
      <c r="B53" s="2">
        <v>3</v>
      </c>
      <c r="C53" t="s">
        <v>347</v>
      </c>
      <c r="D53" t="s">
        <v>334</v>
      </c>
      <c r="E53">
        <v>360</v>
      </c>
      <c r="F53">
        <v>30</v>
      </c>
      <c r="G53" s="1">
        <v>10800</v>
      </c>
      <c r="H53" s="2" t="s">
        <v>2</v>
      </c>
      <c r="I53" s="2" t="s">
        <v>4</v>
      </c>
      <c r="J53">
        <v>90</v>
      </c>
    </row>
    <row r="54" spans="1:10" ht="14.25">
      <c r="A54" s="3" t="s">
        <v>65</v>
      </c>
      <c r="B54" s="2">
        <v>1</v>
      </c>
      <c r="C54" t="s">
        <v>595</v>
      </c>
      <c r="D54" t="s">
        <v>348</v>
      </c>
      <c r="E54" s="1">
        <v>1790</v>
      </c>
      <c r="F54">
        <v>19</v>
      </c>
      <c r="G54" s="1">
        <v>34010</v>
      </c>
      <c r="H54" s="2" t="s">
        <v>2</v>
      </c>
      <c r="I54" s="2" t="s">
        <v>3</v>
      </c>
      <c r="J54">
        <v>82</v>
      </c>
    </row>
    <row r="55" spans="1:10" ht="14.25">
      <c r="A55" s="3" t="s">
        <v>66</v>
      </c>
      <c r="B55" s="2">
        <v>1</v>
      </c>
      <c r="C55" t="s">
        <v>363</v>
      </c>
      <c r="D55" t="s">
        <v>349</v>
      </c>
      <c r="E55" s="1">
        <v>4485</v>
      </c>
      <c r="F55">
        <v>20</v>
      </c>
      <c r="G55" s="1">
        <v>89700</v>
      </c>
      <c r="H55" s="2" t="s">
        <v>2</v>
      </c>
      <c r="I55" s="2" t="s">
        <v>4</v>
      </c>
      <c r="J55">
        <v>93</v>
      </c>
    </row>
    <row r="56" spans="1:10" ht="14.25">
      <c r="A56" s="3" t="s">
        <v>67</v>
      </c>
      <c r="B56" s="2">
        <v>1</v>
      </c>
      <c r="C56" t="s">
        <v>596</v>
      </c>
      <c r="D56" t="s">
        <v>350</v>
      </c>
      <c r="E56" s="1">
        <v>2700</v>
      </c>
      <c r="F56">
        <v>26</v>
      </c>
      <c r="G56" s="1">
        <v>70200</v>
      </c>
      <c r="H56" s="2" t="s">
        <v>2</v>
      </c>
      <c r="I56" s="2" t="s">
        <v>4</v>
      </c>
      <c r="J56">
        <v>91</v>
      </c>
    </row>
    <row r="57" spans="1:10" ht="14.25">
      <c r="A57" s="3" t="s">
        <v>68</v>
      </c>
      <c r="B57" s="2">
        <v>0</v>
      </c>
      <c r="C57" t="s">
        <v>325</v>
      </c>
      <c r="D57" t="s">
        <v>351</v>
      </c>
      <c r="E57" s="1">
        <v>2212</v>
      </c>
      <c r="F57">
        <v>73</v>
      </c>
      <c r="G57" s="1">
        <v>161476</v>
      </c>
      <c r="H57" s="2" t="s">
        <v>3</v>
      </c>
      <c r="I57" s="2" t="s">
        <v>4</v>
      </c>
      <c r="J57">
        <v>90</v>
      </c>
    </row>
    <row r="58" spans="1:10" ht="14.25">
      <c r="A58" s="3" t="s">
        <v>68</v>
      </c>
      <c r="B58" s="2" t="s">
        <v>8</v>
      </c>
      <c r="C58" t="s">
        <v>351</v>
      </c>
      <c r="D58" t="s">
        <v>352</v>
      </c>
      <c r="E58" s="1">
        <v>1979</v>
      </c>
      <c r="F58">
        <v>65</v>
      </c>
      <c r="G58" s="1">
        <v>128635</v>
      </c>
      <c r="H58" s="2" t="s">
        <v>3</v>
      </c>
      <c r="I58" s="2" t="s">
        <v>4</v>
      </c>
      <c r="J58">
        <v>90</v>
      </c>
    </row>
    <row r="59" spans="1:10" ht="14.25">
      <c r="A59" s="3" t="s">
        <v>68</v>
      </c>
      <c r="B59" s="2">
        <v>2</v>
      </c>
      <c r="C59" t="s">
        <v>352</v>
      </c>
      <c r="D59" t="s">
        <v>353</v>
      </c>
      <c r="E59">
        <v>938</v>
      </c>
      <c r="F59">
        <v>65</v>
      </c>
      <c r="G59" s="1">
        <v>60970</v>
      </c>
      <c r="H59" s="2" t="s">
        <v>3</v>
      </c>
      <c r="I59" s="2" t="s">
        <v>4</v>
      </c>
      <c r="J59">
        <v>90</v>
      </c>
    </row>
    <row r="60" spans="1:10" ht="14.25">
      <c r="A60" s="3" t="s">
        <v>68</v>
      </c>
      <c r="B60" s="2">
        <v>3</v>
      </c>
      <c r="C60" t="s">
        <v>353</v>
      </c>
      <c r="D60" t="s">
        <v>354</v>
      </c>
      <c r="E60" s="1">
        <v>1058</v>
      </c>
      <c r="F60">
        <v>64</v>
      </c>
      <c r="G60" s="1">
        <v>67712</v>
      </c>
      <c r="H60" s="2" t="s">
        <v>3</v>
      </c>
      <c r="I60" s="2" t="s">
        <v>4</v>
      </c>
      <c r="J60">
        <v>90</v>
      </c>
    </row>
    <row r="61" spans="1:10" ht="14.25">
      <c r="A61" s="3" t="s">
        <v>68</v>
      </c>
      <c r="B61" s="2" t="s">
        <v>8</v>
      </c>
      <c r="C61" t="s">
        <v>354</v>
      </c>
      <c r="D61" t="s">
        <v>355</v>
      </c>
      <c r="E61" s="1">
        <v>1600</v>
      </c>
      <c r="F61">
        <v>43</v>
      </c>
      <c r="G61" s="1">
        <v>68800</v>
      </c>
      <c r="H61" s="2" t="s">
        <v>3</v>
      </c>
      <c r="I61" s="2" t="s">
        <v>4</v>
      </c>
      <c r="J61">
        <v>91</v>
      </c>
    </row>
    <row r="62" spans="1:10" ht="14.25">
      <c r="A62" s="3" t="s">
        <v>68</v>
      </c>
      <c r="B62" s="2">
        <v>2</v>
      </c>
      <c r="C62" t="s">
        <v>355</v>
      </c>
      <c r="D62" t="s">
        <v>356</v>
      </c>
      <c r="E62" s="1">
        <v>2040</v>
      </c>
      <c r="F62">
        <v>39</v>
      </c>
      <c r="G62" s="1">
        <v>79560</v>
      </c>
      <c r="H62" s="2" t="s">
        <v>3</v>
      </c>
      <c r="I62" s="2" t="s">
        <v>4</v>
      </c>
      <c r="J62">
        <v>92</v>
      </c>
    </row>
    <row r="63" spans="1:10" ht="14.25">
      <c r="A63" s="3" t="s">
        <v>68</v>
      </c>
      <c r="B63" s="2">
        <v>3</v>
      </c>
      <c r="C63" t="s">
        <v>356</v>
      </c>
      <c r="D63" t="s">
        <v>357</v>
      </c>
      <c r="E63" s="1">
        <v>1045</v>
      </c>
      <c r="F63">
        <v>39</v>
      </c>
      <c r="G63" s="1">
        <v>40755</v>
      </c>
      <c r="H63" s="2" t="s">
        <v>3</v>
      </c>
      <c r="I63" s="2" t="s">
        <v>4</v>
      </c>
      <c r="J63">
        <v>93</v>
      </c>
    </row>
    <row r="64" spans="1:10" ht="14.25">
      <c r="A64" s="3" t="s">
        <v>68</v>
      </c>
      <c r="B64" s="2">
        <v>1</v>
      </c>
      <c r="C64" t="s">
        <v>597</v>
      </c>
      <c r="D64" t="s">
        <v>358</v>
      </c>
      <c r="E64" s="1">
        <v>1600</v>
      </c>
      <c r="F64">
        <v>44</v>
      </c>
      <c r="G64" s="1">
        <v>70400</v>
      </c>
      <c r="H64" s="2" t="s">
        <v>3</v>
      </c>
      <c r="I64" s="2" t="s">
        <v>4</v>
      </c>
      <c r="J64">
        <v>74</v>
      </c>
    </row>
    <row r="65" spans="1:10" ht="14.25">
      <c r="A65" s="3" t="s">
        <v>69</v>
      </c>
      <c r="B65" s="2">
        <v>1</v>
      </c>
      <c r="C65" t="s">
        <v>353</v>
      </c>
      <c r="D65" t="s">
        <v>359</v>
      </c>
      <c r="E65" s="1">
        <v>3050</v>
      </c>
      <c r="F65">
        <v>26</v>
      </c>
      <c r="G65" s="1">
        <v>79300</v>
      </c>
      <c r="H65" s="2" t="s">
        <v>6</v>
      </c>
      <c r="I65" s="2" t="s">
        <v>3</v>
      </c>
      <c r="J65">
        <v>89</v>
      </c>
    </row>
    <row r="66" spans="1:10" ht="14.25">
      <c r="A66" s="3" t="s">
        <v>69</v>
      </c>
      <c r="B66" s="2" t="s">
        <v>9</v>
      </c>
      <c r="C66" t="s">
        <v>359</v>
      </c>
      <c r="D66" t="s">
        <v>360</v>
      </c>
      <c r="E66" s="1">
        <v>2460</v>
      </c>
      <c r="F66">
        <v>21</v>
      </c>
      <c r="G66" s="1">
        <v>51660</v>
      </c>
      <c r="H66" s="2" t="s">
        <v>2</v>
      </c>
      <c r="I66" s="2" t="s">
        <v>4</v>
      </c>
      <c r="J66">
        <v>93</v>
      </c>
    </row>
    <row r="67" spans="1:10" ht="14.25">
      <c r="A67" s="3" t="s">
        <v>69</v>
      </c>
      <c r="B67" s="2" t="s">
        <v>10</v>
      </c>
      <c r="C67" t="s">
        <v>360</v>
      </c>
      <c r="D67" t="s">
        <v>361</v>
      </c>
      <c r="E67" s="1">
        <v>2190</v>
      </c>
      <c r="F67">
        <v>21</v>
      </c>
      <c r="G67" s="1">
        <v>45990</v>
      </c>
      <c r="H67" s="2" t="s">
        <v>2</v>
      </c>
      <c r="I67" s="2" t="s">
        <v>3</v>
      </c>
      <c r="J67">
        <v>90</v>
      </c>
    </row>
    <row r="68" spans="1:10" ht="14.25">
      <c r="A68" s="3" t="s">
        <v>69</v>
      </c>
      <c r="B68" s="2" t="s">
        <v>11</v>
      </c>
      <c r="C68" t="s">
        <v>361</v>
      </c>
      <c r="D68" t="s">
        <v>362</v>
      </c>
      <c r="E68" s="1">
        <v>1450</v>
      </c>
      <c r="F68">
        <v>21</v>
      </c>
      <c r="G68" s="1">
        <v>30450</v>
      </c>
      <c r="H68" s="2" t="s">
        <v>2</v>
      </c>
      <c r="I68" s="2" t="s">
        <v>3</v>
      </c>
      <c r="J68">
        <v>83</v>
      </c>
    </row>
    <row r="69" spans="1:10" ht="14.25">
      <c r="A69" s="3" t="s">
        <v>69</v>
      </c>
      <c r="B69" s="2" t="s">
        <v>12</v>
      </c>
      <c r="C69" t="s">
        <v>362</v>
      </c>
      <c r="D69" t="s">
        <v>360</v>
      </c>
      <c r="E69" s="1">
        <v>1946</v>
      </c>
      <c r="F69">
        <v>21</v>
      </c>
      <c r="G69" s="1">
        <v>40866</v>
      </c>
      <c r="H69" s="2" t="s">
        <v>2</v>
      </c>
      <c r="I69" s="2" t="s">
        <v>3</v>
      </c>
      <c r="J69">
        <v>85</v>
      </c>
    </row>
    <row r="70" spans="1:10" ht="14.25">
      <c r="A70" s="3" t="s">
        <v>69</v>
      </c>
      <c r="B70" s="2" t="s">
        <v>13</v>
      </c>
      <c r="C70" t="s">
        <v>360</v>
      </c>
      <c r="D70" t="s">
        <v>363</v>
      </c>
      <c r="E70" s="1">
        <v>2354</v>
      </c>
      <c r="F70">
        <v>21</v>
      </c>
      <c r="G70" s="1">
        <v>49434</v>
      </c>
      <c r="H70" s="2" t="s">
        <v>2</v>
      </c>
      <c r="I70" s="2" t="s">
        <v>3</v>
      </c>
      <c r="J70">
        <v>83</v>
      </c>
    </row>
    <row r="71" spans="1:10" ht="14.25">
      <c r="A71" s="3" t="s">
        <v>69</v>
      </c>
      <c r="B71" s="2">
        <v>5</v>
      </c>
      <c r="C71" t="s">
        <v>344</v>
      </c>
      <c r="D71" t="s">
        <v>353</v>
      </c>
      <c r="E71">
        <v>430</v>
      </c>
      <c r="F71">
        <v>38</v>
      </c>
      <c r="G71" s="1">
        <v>16340</v>
      </c>
      <c r="H71" s="2" t="s">
        <v>3</v>
      </c>
      <c r="I71" s="2" t="s">
        <v>4</v>
      </c>
      <c r="J71">
        <v>89</v>
      </c>
    </row>
    <row r="72" spans="1:10" ht="14.25">
      <c r="A72" s="3" t="s">
        <v>70</v>
      </c>
      <c r="B72" s="2">
        <v>1</v>
      </c>
      <c r="C72" t="s">
        <v>582</v>
      </c>
      <c r="D72" t="s">
        <v>364</v>
      </c>
      <c r="E72">
        <v>205</v>
      </c>
      <c r="F72">
        <v>29</v>
      </c>
      <c r="G72" s="1">
        <v>5945</v>
      </c>
      <c r="H72" s="2" t="s">
        <v>2</v>
      </c>
      <c r="I72" s="2" t="s">
        <v>3</v>
      </c>
      <c r="J72">
        <v>92</v>
      </c>
    </row>
    <row r="73" spans="1:10" ht="14.25">
      <c r="A73" s="3" t="s">
        <v>70</v>
      </c>
      <c r="B73" s="2">
        <v>2</v>
      </c>
      <c r="C73" t="s">
        <v>364</v>
      </c>
      <c r="D73" t="s">
        <v>321</v>
      </c>
      <c r="E73">
        <v>295</v>
      </c>
      <c r="F73">
        <v>29</v>
      </c>
      <c r="G73" s="1">
        <v>8555</v>
      </c>
      <c r="H73" s="2" t="s">
        <v>2</v>
      </c>
      <c r="I73" s="2" t="s">
        <v>3</v>
      </c>
      <c r="J73">
        <v>74</v>
      </c>
    </row>
    <row r="74" spans="1:10" ht="14.25">
      <c r="A74" s="3" t="s">
        <v>71</v>
      </c>
      <c r="B74" s="2">
        <v>1</v>
      </c>
      <c r="C74" t="s">
        <v>598</v>
      </c>
      <c r="D74" t="s">
        <v>321</v>
      </c>
      <c r="E74">
        <v>780</v>
      </c>
      <c r="F74">
        <v>25</v>
      </c>
      <c r="G74" s="1">
        <v>19500</v>
      </c>
      <c r="H74" s="2" t="s">
        <v>2</v>
      </c>
      <c r="I74" s="2" t="s">
        <v>3</v>
      </c>
      <c r="J74">
        <v>91</v>
      </c>
    </row>
    <row r="75" spans="1:10" ht="14.25">
      <c r="A75" s="3" t="s">
        <v>72</v>
      </c>
      <c r="B75" s="2">
        <v>1</v>
      </c>
      <c r="C75" t="s">
        <v>595</v>
      </c>
      <c r="D75" t="s">
        <v>321</v>
      </c>
      <c r="E75" s="1">
        <v>3650</v>
      </c>
      <c r="F75">
        <v>15</v>
      </c>
      <c r="G75" s="1">
        <v>54750</v>
      </c>
      <c r="H75" s="2" t="s">
        <v>2</v>
      </c>
      <c r="I75" s="2" t="s">
        <v>3</v>
      </c>
      <c r="J75">
        <v>85</v>
      </c>
    </row>
    <row r="76" spans="1:10" ht="14.25">
      <c r="A76" s="3" t="s">
        <v>73</v>
      </c>
      <c r="B76" s="2" t="s">
        <v>5</v>
      </c>
      <c r="C76" t="s">
        <v>394</v>
      </c>
      <c r="D76" t="s">
        <v>321</v>
      </c>
      <c r="E76" s="1">
        <v>1160</v>
      </c>
      <c r="F76">
        <v>25</v>
      </c>
      <c r="G76" s="1">
        <v>29000</v>
      </c>
      <c r="H76" s="2" t="s">
        <v>2</v>
      </c>
      <c r="I76" s="2" t="s">
        <v>3</v>
      </c>
      <c r="J76">
        <v>89</v>
      </c>
    </row>
    <row r="77" spans="1:10" ht="14.25">
      <c r="A77" s="3" t="s">
        <v>74</v>
      </c>
      <c r="B77" s="2">
        <v>1</v>
      </c>
      <c r="C77" t="s">
        <v>579</v>
      </c>
      <c r="D77" t="s">
        <v>321</v>
      </c>
      <c r="E77">
        <v>340</v>
      </c>
      <c r="F77">
        <v>20</v>
      </c>
      <c r="G77" s="1">
        <v>6800</v>
      </c>
      <c r="H77" s="2" t="s">
        <v>2</v>
      </c>
      <c r="I77" s="2" t="s">
        <v>3</v>
      </c>
      <c r="J77">
        <v>75</v>
      </c>
    </row>
    <row r="78" spans="1:10" ht="14.25">
      <c r="A78" s="3" t="s">
        <v>75</v>
      </c>
      <c r="B78" s="2">
        <v>1</v>
      </c>
      <c r="C78" t="s">
        <v>382</v>
      </c>
      <c r="D78" t="s">
        <v>321</v>
      </c>
      <c r="E78">
        <v>540</v>
      </c>
      <c r="F78">
        <v>27</v>
      </c>
      <c r="G78" s="1">
        <v>14580</v>
      </c>
      <c r="H78" s="2" t="s">
        <v>2</v>
      </c>
      <c r="I78" s="2" t="s">
        <v>3</v>
      </c>
      <c r="J78">
        <v>93</v>
      </c>
    </row>
    <row r="79" spans="1:10" ht="14.25">
      <c r="A79" s="3" t="s">
        <v>76</v>
      </c>
      <c r="B79" s="2">
        <v>1</v>
      </c>
      <c r="C79" t="s">
        <v>324</v>
      </c>
      <c r="D79" t="s">
        <v>321</v>
      </c>
      <c r="E79">
        <v>859</v>
      </c>
      <c r="F79">
        <v>27</v>
      </c>
      <c r="G79" s="1">
        <v>23193</v>
      </c>
      <c r="H79" s="2" t="s">
        <v>2</v>
      </c>
      <c r="I79" s="2" t="s">
        <v>3</v>
      </c>
      <c r="J79">
        <v>83</v>
      </c>
    </row>
    <row r="80" spans="1:10" ht="14.25">
      <c r="A80" s="3" t="s">
        <v>77</v>
      </c>
      <c r="B80" s="2">
        <v>1</v>
      </c>
      <c r="C80" t="s">
        <v>599</v>
      </c>
      <c r="D80" t="s">
        <v>321</v>
      </c>
      <c r="E80">
        <v>350</v>
      </c>
      <c r="F80">
        <v>20</v>
      </c>
      <c r="G80" s="1">
        <v>7200</v>
      </c>
      <c r="H80" s="2" t="s">
        <v>2</v>
      </c>
      <c r="I80" s="2" t="s">
        <v>4</v>
      </c>
      <c r="J80">
        <v>85</v>
      </c>
    </row>
    <row r="81" spans="1:10" ht="14.25">
      <c r="A81" s="3" t="s">
        <v>78</v>
      </c>
      <c r="B81" s="2">
        <v>1</v>
      </c>
      <c r="C81" t="s">
        <v>600</v>
      </c>
      <c r="D81" t="s">
        <v>365</v>
      </c>
      <c r="E81" s="1">
        <v>2800</v>
      </c>
      <c r="F81">
        <v>20</v>
      </c>
      <c r="G81" s="1">
        <v>56000</v>
      </c>
      <c r="H81" s="2" t="s">
        <v>2</v>
      </c>
      <c r="I81" s="2" t="s">
        <v>3</v>
      </c>
      <c r="J81">
        <v>80</v>
      </c>
    </row>
    <row r="82" spans="1:10" ht="14.25">
      <c r="A82" s="3" t="s">
        <v>79</v>
      </c>
      <c r="B82" s="2">
        <v>1</v>
      </c>
      <c r="C82" t="s">
        <v>334</v>
      </c>
      <c r="D82" t="s">
        <v>366</v>
      </c>
      <c r="E82">
        <v>487</v>
      </c>
      <c r="F82">
        <v>21</v>
      </c>
      <c r="G82" s="1">
        <v>10227</v>
      </c>
      <c r="H82" s="2" t="s">
        <v>2</v>
      </c>
      <c r="I82" s="2" t="s">
        <v>4</v>
      </c>
      <c r="J82">
        <v>93</v>
      </c>
    </row>
    <row r="83" spans="1:10" ht="14.25">
      <c r="A83" s="3" t="s">
        <v>80</v>
      </c>
      <c r="B83" s="2">
        <v>3</v>
      </c>
      <c r="C83" t="s">
        <v>370</v>
      </c>
      <c r="D83" t="s">
        <v>367</v>
      </c>
      <c r="E83" s="1">
        <v>1980</v>
      </c>
      <c r="F83">
        <v>21</v>
      </c>
      <c r="G83" s="1">
        <v>41580</v>
      </c>
      <c r="H83" s="2" t="s">
        <v>2</v>
      </c>
      <c r="I83" s="2" t="s">
        <v>4</v>
      </c>
      <c r="J83">
        <v>85</v>
      </c>
    </row>
    <row r="84" spans="1:10" ht="14.25">
      <c r="A84" s="3" t="s">
        <v>80</v>
      </c>
      <c r="B84" s="2">
        <v>4</v>
      </c>
      <c r="C84" t="s">
        <v>367</v>
      </c>
      <c r="D84" t="s">
        <v>368</v>
      </c>
      <c r="E84" s="1">
        <v>2035</v>
      </c>
      <c r="F84">
        <v>21</v>
      </c>
      <c r="G84" s="1">
        <v>42735</v>
      </c>
      <c r="H84" s="2" t="s">
        <v>2</v>
      </c>
      <c r="I84" s="2" t="s">
        <v>3</v>
      </c>
      <c r="J84">
        <v>90</v>
      </c>
    </row>
    <row r="85" spans="1:10" ht="14.25">
      <c r="A85" s="3" t="s">
        <v>81</v>
      </c>
      <c r="B85" s="2" t="s">
        <v>5</v>
      </c>
      <c r="C85" t="s">
        <v>392</v>
      </c>
      <c r="D85" t="s">
        <v>369</v>
      </c>
      <c r="E85">
        <v>470</v>
      </c>
      <c r="F85">
        <v>38</v>
      </c>
      <c r="G85" s="1">
        <v>17860</v>
      </c>
      <c r="H85" s="2" t="s">
        <v>6</v>
      </c>
      <c r="I85" s="2" t="s">
        <v>4</v>
      </c>
      <c r="J85">
        <v>89</v>
      </c>
    </row>
    <row r="86" spans="1:10" ht="14.25">
      <c r="A86" s="3" t="s">
        <v>81</v>
      </c>
      <c r="B86" s="2" t="s">
        <v>14</v>
      </c>
      <c r="C86" t="s">
        <v>369</v>
      </c>
      <c r="D86" t="s">
        <v>370</v>
      </c>
      <c r="E86" s="1">
        <v>1380</v>
      </c>
      <c r="F86">
        <v>21</v>
      </c>
      <c r="G86" s="1">
        <v>28980</v>
      </c>
      <c r="H86" s="2" t="s">
        <v>6</v>
      </c>
      <c r="I86" s="2" t="s">
        <v>4</v>
      </c>
      <c r="J86">
        <v>89</v>
      </c>
    </row>
    <row r="87" spans="1:10" ht="14.25">
      <c r="A87" s="3" t="s">
        <v>82</v>
      </c>
      <c r="B87" s="2">
        <v>1</v>
      </c>
      <c r="C87" t="s">
        <v>601</v>
      </c>
      <c r="D87" t="s">
        <v>321</v>
      </c>
      <c r="E87">
        <v>420</v>
      </c>
      <c r="F87">
        <v>25</v>
      </c>
      <c r="G87" s="1">
        <v>10500</v>
      </c>
      <c r="H87" s="2" t="s">
        <v>2</v>
      </c>
      <c r="I87" s="2" t="s">
        <v>4</v>
      </c>
      <c r="J87">
        <v>85</v>
      </c>
    </row>
    <row r="88" spans="1:10" ht="14.25">
      <c r="A88" s="3" t="s">
        <v>83</v>
      </c>
      <c r="B88" s="2">
        <v>1</v>
      </c>
      <c r="C88" t="s">
        <v>331</v>
      </c>
      <c r="D88" t="s">
        <v>321</v>
      </c>
      <c r="E88">
        <v>214</v>
      </c>
      <c r="F88">
        <v>25</v>
      </c>
      <c r="G88" s="1">
        <v>5350</v>
      </c>
      <c r="H88" s="2" t="s">
        <v>2</v>
      </c>
      <c r="I88" s="2" t="s">
        <v>4</v>
      </c>
      <c r="J88">
        <v>86</v>
      </c>
    </row>
    <row r="89" spans="1:10" ht="14.25">
      <c r="A89" s="3" t="s">
        <v>84</v>
      </c>
      <c r="B89" s="2">
        <v>1</v>
      </c>
      <c r="C89" t="s">
        <v>344</v>
      </c>
      <c r="D89" t="s">
        <v>371</v>
      </c>
      <c r="E89" s="1">
        <v>1930</v>
      </c>
      <c r="F89">
        <v>22</v>
      </c>
      <c r="G89" s="1">
        <v>42460</v>
      </c>
      <c r="H89" s="2" t="s">
        <v>2</v>
      </c>
      <c r="I89" s="2" t="s">
        <v>4</v>
      </c>
      <c r="J89">
        <v>87</v>
      </c>
    </row>
    <row r="90" spans="1:10" ht="14.25">
      <c r="A90" s="3" t="s">
        <v>85</v>
      </c>
      <c r="B90" s="2">
        <v>1</v>
      </c>
      <c r="C90" t="s">
        <v>582</v>
      </c>
      <c r="D90" t="s">
        <v>321</v>
      </c>
      <c r="E90">
        <v>670</v>
      </c>
      <c r="F90">
        <v>29</v>
      </c>
      <c r="G90" s="1">
        <v>19430</v>
      </c>
      <c r="H90" s="2" t="s">
        <v>2</v>
      </c>
      <c r="I90" s="2" t="s">
        <v>4</v>
      </c>
      <c r="J90">
        <v>94</v>
      </c>
    </row>
    <row r="91" spans="1:10" ht="14.25">
      <c r="A91" s="3" t="s">
        <v>86</v>
      </c>
      <c r="B91" s="2" t="s">
        <v>5</v>
      </c>
      <c r="C91" t="s">
        <v>325</v>
      </c>
      <c r="D91" t="s">
        <v>372</v>
      </c>
      <c r="E91" s="1">
        <v>1720</v>
      </c>
      <c r="F91">
        <v>33</v>
      </c>
      <c r="G91" s="1">
        <v>56760</v>
      </c>
      <c r="H91" s="2" t="s">
        <v>15</v>
      </c>
      <c r="I91" s="2" t="s">
        <v>4</v>
      </c>
      <c r="J91">
        <v>89</v>
      </c>
    </row>
    <row r="92" spans="1:10" ht="14.25">
      <c r="A92" s="3" t="s">
        <v>86</v>
      </c>
      <c r="B92" s="2">
        <v>4</v>
      </c>
      <c r="C92" t="s">
        <v>331</v>
      </c>
      <c r="D92" t="s">
        <v>373</v>
      </c>
      <c r="E92" s="1">
        <v>1115</v>
      </c>
      <c r="F92">
        <v>26</v>
      </c>
      <c r="G92" s="1">
        <v>28990</v>
      </c>
      <c r="H92" s="2" t="s">
        <v>2</v>
      </c>
      <c r="I92" s="2" t="s">
        <v>4</v>
      </c>
      <c r="J92">
        <v>79</v>
      </c>
    </row>
    <row r="93" spans="1:10" ht="14.25">
      <c r="A93" s="3" t="s">
        <v>87</v>
      </c>
      <c r="B93" s="2">
        <v>1</v>
      </c>
      <c r="C93" t="s">
        <v>331</v>
      </c>
      <c r="D93" t="s">
        <v>321</v>
      </c>
      <c r="E93">
        <v>327</v>
      </c>
      <c r="F93">
        <v>27</v>
      </c>
      <c r="G93" s="1">
        <v>8829</v>
      </c>
      <c r="H93" s="2" t="s">
        <v>2</v>
      </c>
      <c r="I93" s="2" t="s">
        <v>3</v>
      </c>
      <c r="J93">
        <v>89</v>
      </c>
    </row>
    <row r="94" spans="1:10" ht="14.25">
      <c r="A94" s="3" t="s">
        <v>88</v>
      </c>
      <c r="B94" s="2">
        <v>1</v>
      </c>
      <c r="C94" t="s">
        <v>331</v>
      </c>
      <c r="D94" t="s">
        <v>321</v>
      </c>
      <c r="E94">
        <v>203</v>
      </c>
      <c r="F94">
        <v>27</v>
      </c>
      <c r="G94" s="1">
        <v>5481</v>
      </c>
      <c r="H94" s="2" t="s">
        <v>2</v>
      </c>
      <c r="I94" s="2" t="s">
        <v>4</v>
      </c>
      <c r="J94">
        <v>92</v>
      </c>
    </row>
    <row r="95" spans="1:10" ht="14.25">
      <c r="A95" s="3" t="s">
        <v>89</v>
      </c>
      <c r="B95" s="2">
        <v>1</v>
      </c>
      <c r="C95" t="s">
        <v>331</v>
      </c>
      <c r="D95" t="s">
        <v>321</v>
      </c>
      <c r="E95">
        <v>270</v>
      </c>
      <c r="F95">
        <v>27</v>
      </c>
      <c r="G95" s="1">
        <v>7290</v>
      </c>
      <c r="H95" s="2" t="s">
        <v>2</v>
      </c>
      <c r="I95" s="2" t="s">
        <v>4</v>
      </c>
      <c r="J95">
        <v>54</v>
      </c>
    </row>
    <row r="96" spans="1:10" ht="14.25">
      <c r="A96" s="3" t="s">
        <v>90</v>
      </c>
      <c r="B96" s="2">
        <v>1</v>
      </c>
      <c r="C96" t="s">
        <v>324</v>
      </c>
      <c r="D96" t="s">
        <v>321</v>
      </c>
      <c r="E96">
        <v>828</v>
      </c>
      <c r="F96">
        <v>20</v>
      </c>
      <c r="G96" s="1">
        <v>16560</v>
      </c>
      <c r="H96" s="2" t="s">
        <v>2</v>
      </c>
      <c r="I96" s="2" t="s">
        <v>3</v>
      </c>
      <c r="J96">
        <v>90</v>
      </c>
    </row>
    <row r="97" spans="1:10" ht="14.25">
      <c r="A97" s="3" t="s">
        <v>91</v>
      </c>
      <c r="B97" s="2">
        <v>1</v>
      </c>
      <c r="C97" t="s">
        <v>549</v>
      </c>
      <c r="D97" t="s">
        <v>321</v>
      </c>
      <c r="E97">
        <v>315</v>
      </c>
      <c r="F97">
        <v>24</v>
      </c>
      <c r="G97" s="1">
        <v>7560</v>
      </c>
      <c r="H97" s="2" t="s">
        <v>2</v>
      </c>
      <c r="I97" s="2" t="s">
        <v>4</v>
      </c>
      <c r="J97">
        <v>82</v>
      </c>
    </row>
    <row r="98" spans="1:10" ht="14.25">
      <c r="A98" s="3" t="s">
        <v>92</v>
      </c>
      <c r="B98" s="2">
        <v>1</v>
      </c>
      <c r="C98" t="s">
        <v>515</v>
      </c>
      <c r="D98" t="s">
        <v>374</v>
      </c>
      <c r="E98">
        <v>896</v>
      </c>
      <c r="F98">
        <v>19</v>
      </c>
      <c r="G98" s="1">
        <v>17024</v>
      </c>
      <c r="H98" s="2" t="s">
        <v>2</v>
      </c>
      <c r="I98" s="2" t="s">
        <v>3</v>
      </c>
      <c r="J98">
        <v>84</v>
      </c>
    </row>
    <row r="99" spans="1:10" ht="14.25">
      <c r="A99" s="3" t="s">
        <v>93</v>
      </c>
      <c r="B99" s="2" t="s">
        <v>8</v>
      </c>
      <c r="C99" t="s">
        <v>572</v>
      </c>
      <c r="D99" t="s">
        <v>375</v>
      </c>
      <c r="E99" s="1">
        <v>1901</v>
      </c>
      <c r="F99">
        <v>22</v>
      </c>
      <c r="G99" s="1">
        <v>41822</v>
      </c>
      <c r="H99" s="2" t="s">
        <v>2</v>
      </c>
      <c r="I99" s="2" t="s">
        <v>4</v>
      </c>
      <c r="J99">
        <v>85</v>
      </c>
    </row>
    <row r="100" spans="1:10" ht="14.25">
      <c r="A100" s="3" t="s">
        <v>93</v>
      </c>
      <c r="B100" s="2">
        <v>2</v>
      </c>
      <c r="C100" t="s">
        <v>602</v>
      </c>
      <c r="D100" t="s">
        <v>376</v>
      </c>
      <c r="E100" s="1">
        <v>1394</v>
      </c>
      <c r="F100">
        <v>22</v>
      </c>
      <c r="G100" s="1">
        <v>30668</v>
      </c>
      <c r="H100" s="2" t="s">
        <v>2</v>
      </c>
      <c r="I100" s="2" t="s">
        <v>4</v>
      </c>
      <c r="J100">
        <v>90</v>
      </c>
    </row>
    <row r="101" spans="1:10" ht="14.25">
      <c r="A101" s="3" t="s">
        <v>93</v>
      </c>
      <c r="B101" s="2">
        <v>3</v>
      </c>
      <c r="C101" t="s">
        <v>376</v>
      </c>
      <c r="D101" t="s">
        <v>377</v>
      </c>
      <c r="E101" s="1">
        <v>2305</v>
      </c>
      <c r="F101">
        <v>22</v>
      </c>
      <c r="G101" s="1">
        <v>50710</v>
      </c>
      <c r="H101" s="2" t="s">
        <v>2</v>
      </c>
      <c r="I101" s="2" t="s">
        <v>3</v>
      </c>
      <c r="J101">
        <v>86</v>
      </c>
    </row>
    <row r="102" spans="1:10" ht="14.25">
      <c r="A102" s="3" t="s">
        <v>93</v>
      </c>
      <c r="B102" s="2">
        <v>4</v>
      </c>
      <c r="C102" t="s">
        <v>377</v>
      </c>
      <c r="D102" t="s">
        <v>321</v>
      </c>
      <c r="E102">
        <v>914</v>
      </c>
      <c r="F102">
        <v>22</v>
      </c>
      <c r="G102" s="1">
        <v>20108</v>
      </c>
      <c r="H102" s="2" t="s">
        <v>2</v>
      </c>
      <c r="I102" s="2" t="s">
        <v>3</v>
      </c>
      <c r="J102">
        <v>87</v>
      </c>
    </row>
    <row r="103" spans="1:10" ht="14.25">
      <c r="A103" s="3" t="s">
        <v>94</v>
      </c>
      <c r="B103" s="2">
        <v>1</v>
      </c>
      <c r="C103" t="s">
        <v>603</v>
      </c>
      <c r="D103" t="s">
        <v>334</v>
      </c>
      <c r="E103">
        <v>240</v>
      </c>
      <c r="F103">
        <v>25</v>
      </c>
      <c r="G103" s="1">
        <v>6000</v>
      </c>
      <c r="H103" s="2" t="s">
        <v>2</v>
      </c>
      <c r="I103" s="2" t="s">
        <v>3</v>
      </c>
      <c r="J103">
        <v>63</v>
      </c>
    </row>
    <row r="104" spans="1:10" ht="14.25">
      <c r="A104" s="3" t="s">
        <v>95</v>
      </c>
      <c r="B104" s="2">
        <v>1</v>
      </c>
      <c r="C104" t="s">
        <v>603</v>
      </c>
      <c r="D104" t="s">
        <v>321</v>
      </c>
      <c r="E104">
        <v>160</v>
      </c>
      <c r="F104">
        <v>23</v>
      </c>
      <c r="G104" s="1">
        <v>3680</v>
      </c>
      <c r="H104" s="2" t="s">
        <v>2</v>
      </c>
      <c r="I104" s="2" t="s">
        <v>3</v>
      </c>
      <c r="J104">
        <v>62</v>
      </c>
    </row>
    <row r="105" spans="1:10" ht="14.25">
      <c r="A105" s="3" t="s">
        <v>96</v>
      </c>
      <c r="B105" s="2">
        <v>1</v>
      </c>
      <c r="C105" t="s">
        <v>603</v>
      </c>
      <c r="D105" t="s">
        <v>321</v>
      </c>
      <c r="E105">
        <v>147</v>
      </c>
      <c r="F105">
        <v>23</v>
      </c>
      <c r="G105" s="1">
        <v>3381</v>
      </c>
      <c r="H105" s="2" t="s">
        <v>2</v>
      </c>
      <c r="I105" s="2" t="s">
        <v>4</v>
      </c>
      <c r="J105">
        <v>62</v>
      </c>
    </row>
    <row r="106" spans="1:10" ht="14.25">
      <c r="A106" s="3" t="s">
        <v>97</v>
      </c>
      <c r="B106" s="2">
        <v>1</v>
      </c>
      <c r="C106" t="s">
        <v>331</v>
      </c>
      <c r="D106" t="s">
        <v>321</v>
      </c>
      <c r="E106">
        <v>285</v>
      </c>
      <c r="F106">
        <v>25</v>
      </c>
      <c r="G106" s="1">
        <v>7125</v>
      </c>
      <c r="H106" s="2" t="s">
        <v>2</v>
      </c>
      <c r="I106" s="2" t="s">
        <v>4</v>
      </c>
      <c r="J106">
        <v>58</v>
      </c>
    </row>
    <row r="107" spans="1:10" ht="14.25">
      <c r="A107" s="3" t="s">
        <v>98</v>
      </c>
      <c r="B107" s="2">
        <v>1</v>
      </c>
      <c r="C107" t="s">
        <v>604</v>
      </c>
      <c r="D107" t="s">
        <v>321</v>
      </c>
      <c r="E107">
        <v>691</v>
      </c>
      <c r="F107">
        <v>20</v>
      </c>
      <c r="G107" s="1">
        <v>13820</v>
      </c>
      <c r="H107" s="2" t="s">
        <v>2</v>
      </c>
      <c r="I107" s="2" t="s">
        <v>3</v>
      </c>
      <c r="J107">
        <v>91</v>
      </c>
    </row>
    <row r="108" spans="1:10" ht="14.25">
      <c r="A108" s="3" t="s">
        <v>99</v>
      </c>
      <c r="B108" s="2">
        <v>1</v>
      </c>
      <c r="C108" t="s">
        <v>545</v>
      </c>
      <c r="D108" t="s">
        <v>321</v>
      </c>
      <c r="E108">
        <v>190</v>
      </c>
      <c r="F108">
        <v>20</v>
      </c>
      <c r="G108" s="1">
        <v>3800</v>
      </c>
      <c r="H108" s="2" t="s">
        <v>2</v>
      </c>
      <c r="I108" s="2" t="s">
        <v>4</v>
      </c>
      <c r="J108">
        <v>87</v>
      </c>
    </row>
    <row r="109" spans="1:10" ht="14.25">
      <c r="A109" s="3" t="s">
        <v>100</v>
      </c>
      <c r="B109" s="2" t="s">
        <v>8</v>
      </c>
      <c r="C109" t="s">
        <v>321</v>
      </c>
      <c r="D109" t="s">
        <v>378</v>
      </c>
      <c r="E109">
        <v>843</v>
      </c>
      <c r="F109">
        <v>33</v>
      </c>
      <c r="G109" s="1">
        <v>27819</v>
      </c>
      <c r="H109" s="2" t="s">
        <v>2</v>
      </c>
      <c r="I109" s="2" t="s">
        <v>4</v>
      </c>
      <c r="J109">
        <v>94</v>
      </c>
    </row>
    <row r="110" spans="1:10" ht="14.25">
      <c r="A110" s="3" t="s">
        <v>100</v>
      </c>
      <c r="B110" s="2">
        <v>2</v>
      </c>
      <c r="C110" t="s">
        <v>378</v>
      </c>
      <c r="D110" t="s">
        <v>379</v>
      </c>
      <c r="E110" s="1">
        <v>1635</v>
      </c>
      <c r="F110">
        <v>36</v>
      </c>
      <c r="G110" s="1">
        <v>58860</v>
      </c>
      <c r="H110" s="2" t="s">
        <v>2</v>
      </c>
      <c r="I110" s="2" t="s">
        <v>3</v>
      </c>
      <c r="J110">
        <v>92</v>
      </c>
    </row>
    <row r="111" spans="1:10" ht="14.25">
      <c r="A111" s="3" t="s">
        <v>100</v>
      </c>
      <c r="B111" s="2">
        <v>3</v>
      </c>
      <c r="C111" t="s">
        <v>379</v>
      </c>
      <c r="D111" t="s">
        <v>380</v>
      </c>
      <c r="E111" s="1">
        <v>1047</v>
      </c>
      <c r="F111">
        <v>36</v>
      </c>
      <c r="G111" s="1">
        <v>37692</v>
      </c>
      <c r="H111" s="2" t="s">
        <v>2</v>
      </c>
      <c r="I111" s="2" t="s">
        <v>4</v>
      </c>
      <c r="J111">
        <v>94</v>
      </c>
    </row>
    <row r="112" spans="1:10" ht="14.25">
      <c r="A112" s="3" t="s">
        <v>100</v>
      </c>
      <c r="B112" s="2">
        <v>4</v>
      </c>
      <c r="C112" t="s">
        <v>380</v>
      </c>
      <c r="D112" t="s">
        <v>381</v>
      </c>
      <c r="E112">
        <v>950</v>
      </c>
      <c r="F112">
        <v>33</v>
      </c>
      <c r="G112" s="1">
        <v>31350</v>
      </c>
      <c r="H112" s="2" t="s">
        <v>2</v>
      </c>
      <c r="I112" s="2" t="s">
        <v>4</v>
      </c>
      <c r="J112">
        <v>93</v>
      </c>
    </row>
    <row r="113" spans="1:10" ht="14.25">
      <c r="A113" s="3" t="s">
        <v>101</v>
      </c>
      <c r="B113" s="2">
        <v>1</v>
      </c>
      <c r="C113" t="s">
        <v>331</v>
      </c>
      <c r="D113" t="s">
        <v>321</v>
      </c>
      <c r="E113">
        <v>208</v>
      </c>
      <c r="F113">
        <v>27</v>
      </c>
      <c r="G113" s="1">
        <v>5616</v>
      </c>
      <c r="H113" s="2" t="s">
        <v>2</v>
      </c>
      <c r="I113" s="2" t="s">
        <v>4</v>
      </c>
      <c r="J113">
        <v>73</v>
      </c>
    </row>
    <row r="114" spans="1:10" ht="14.25">
      <c r="A114" s="3" t="s">
        <v>102</v>
      </c>
      <c r="B114" s="2">
        <v>1</v>
      </c>
      <c r="C114" t="s">
        <v>605</v>
      </c>
      <c r="D114" t="s">
        <v>334</v>
      </c>
      <c r="E114">
        <v>267</v>
      </c>
      <c r="F114">
        <v>15</v>
      </c>
      <c r="G114" s="1">
        <v>4005</v>
      </c>
      <c r="H114" s="2" t="s">
        <v>2</v>
      </c>
      <c r="I114" s="2" t="s">
        <v>3</v>
      </c>
      <c r="J114">
        <v>89</v>
      </c>
    </row>
    <row r="115" spans="1:10" ht="14.25">
      <c r="A115" s="3" t="s">
        <v>103</v>
      </c>
      <c r="B115" s="2">
        <v>1</v>
      </c>
      <c r="C115" t="s">
        <v>563</v>
      </c>
      <c r="D115" t="s">
        <v>321</v>
      </c>
      <c r="E115">
        <v>471</v>
      </c>
      <c r="F115">
        <v>25</v>
      </c>
      <c r="G115" s="1">
        <v>11775</v>
      </c>
      <c r="H115" s="2" t="s">
        <v>2</v>
      </c>
      <c r="I115" s="2" t="s">
        <v>3</v>
      </c>
      <c r="J115">
        <v>82</v>
      </c>
    </row>
    <row r="116" spans="1:10" ht="14.25">
      <c r="A116" s="3" t="s">
        <v>104</v>
      </c>
      <c r="B116" s="2">
        <v>1</v>
      </c>
      <c r="C116" t="s">
        <v>606</v>
      </c>
      <c r="D116" t="s">
        <v>382</v>
      </c>
      <c r="E116" s="1">
        <v>1180</v>
      </c>
      <c r="F116">
        <v>26</v>
      </c>
      <c r="G116" s="1">
        <v>30680</v>
      </c>
      <c r="H116" s="2" t="s">
        <v>2</v>
      </c>
      <c r="I116" s="2" t="s">
        <v>3</v>
      </c>
      <c r="J116">
        <v>93</v>
      </c>
    </row>
    <row r="117" spans="1:10" ht="14.25">
      <c r="A117" s="3" t="s">
        <v>105</v>
      </c>
      <c r="B117" s="2" t="s">
        <v>5</v>
      </c>
      <c r="C117" t="s">
        <v>607</v>
      </c>
      <c r="D117" t="s">
        <v>383</v>
      </c>
      <c r="E117" s="1">
        <v>1700</v>
      </c>
      <c r="F117">
        <v>22</v>
      </c>
      <c r="G117" s="1">
        <v>37400</v>
      </c>
      <c r="H117" s="2" t="s">
        <v>2</v>
      </c>
      <c r="I117" s="2" t="s">
        <v>4</v>
      </c>
      <c r="J117">
        <v>85</v>
      </c>
    </row>
    <row r="118" spans="1:10" ht="14.25">
      <c r="A118" s="3" t="s">
        <v>106</v>
      </c>
      <c r="B118" s="2">
        <v>1</v>
      </c>
      <c r="C118" t="s">
        <v>608</v>
      </c>
      <c r="D118" t="s">
        <v>321</v>
      </c>
      <c r="E118">
        <v>140</v>
      </c>
      <c r="F118">
        <v>26</v>
      </c>
      <c r="G118" s="1">
        <v>3640</v>
      </c>
      <c r="H118" s="2" t="s">
        <v>2</v>
      </c>
      <c r="I118" s="2" t="s">
        <v>3</v>
      </c>
      <c r="J118">
        <v>91</v>
      </c>
    </row>
    <row r="119" spans="1:10" ht="14.25">
      <c r="A119" s="3" t="s">
        <v>107</v>
      </c>
      <c r="B119" s="2">
        <v>1</v>
      </c>
      <c r="C119" t="s">
        <v>609</v>
      </c>
      <c r="D119" t="s">
        <v>321</v>
      </c>
      <c r="E119">
        <v>168</v>
      </c>
      <c r="F119">
        <v>25</v>
      </c>
      <c r="G119" s="1">
        <v>4200</v>
      </c>
      <c r="H119" s="2" t="s">
        <v>2</v>
      </c>
      <c r="I119" s="2" t="s">
        <v>3</v>
      </c>
      <c r="J119">
        <v>92</v>
      </c>
    </row>
    <row r="120" spans="1:10" ht="14.25">
      <c r="A120" s="3" t="s">
        <v>108</v>
      </c>
      <c r="B120" s="2">
        <v>1</v>
      </c>
      <c r="C120" t="s">
        <v>610</v>
      </c>
      <c r="D120" t="s">
        <v>321</v>
      </c>
      <c r="E120">
        <v>430</v>
      </c>
      <c r="F120">
        <v>25</v>
      </c>
      <c r="G120" s="1">
        <v>10750</v>
      </c>
      <c r="H120" s="2" t="s">
        <v>2</v>
      </c>
      <c r="I120" s="2" t="s">
        <v>3</v>
      </c>
      <c r="J120">
        <v>87</v>
      </c>
    </row>
    <row r="121" spans="1:10" ht="14.25">
      <c r="A121" s="3" t="s">
        <v>109</v>
      </c>
      <c r="B121" s="2" t="s">
        <v>5</v>
      </c>
      <c r="C121" t="s">
        <v>331</v>
      </c>
      <c r="D121" t="s">
        <v>334</v>
      </c>
      <c r="E121" s="1">
        <v>1498</v>
      </c>
      <c r="F121">
        <v>30</v>
      </c>
      <c r="G121" s="1">
        <v>44940</v>
      </c>
      <c r="H121" s="2" t="s">
        <v>2</v>
      </c>
      <c r="I121" s="2" t="s">
        <v>3</v>
      </c>
      <c r="J121">
        <v>88</v>
      </c>
    </row>
    <row r="122" spans="1:10" ht="14.25">
      <c r="A122" s="3" t="s">
        <v>110</v>
      </c>
      <c r="B122" s="2">
        <v>1</v>
      </c>
      <c r="C122" t="s">
        <v>429</v>
      </c>
      <c r="D122" t="s">
        <v>366</v>
      </c>
      <c r="E122" s="1">
        <v>4310</v>
      </c>
      <c r="F122">
        <v>21</v>
      </c>
      <c r="G122" s="1">
        <v>90510</v>
      </c>
      <c r="H122" s="2" t="s">
        <v>2</v>
      </c>
      <c r="I122" s="2" t="s">
        <v>4</v>
      </c>
      <c r="J122">
        <v>87</v>
      </c>
    </row>
    <row r="123" spans="1:10" ht="14.25">
      <c r="A123" s="3" t="s">
        <v>111</v>
      </c>
      <c r="B123" s="2">
        <v>1</v>
      </c>
      <c r="C123" t="s">
        <v>352</v>
      </c>
      <c r="D123" t="s">
        <v>384</v>
      </c>
      <c r="E123">
        <v>719</v>
      </c>
      <c r="F123">
        <v>17</v>
      </c>
      <c r="G123" s="1">
        <v>12223</v>
      </c>
      <c r="H123" s="2" t="s">
        <v>2</v>
      </c>
      <c r="I123" s="2" t="s">
        <v>4</v>
      </c>
      <c r="J123">
        <v>84</v>
      </c>
    </row>
    <row r="124" spans="1:10" ht="14.25">
      <c r="A124" s="3" t="s">
        <v>112</v>
      </c>
      <c r="B124" s="2" t="s">
        <v>5</v>
      </c>
      <c r="C124" t="s">
        <v>321</v>
      </c>
      <c r="D124" t="s">
        <v>385</v>
      </c>
      <c r="E124" s="1">
        <v>1605</v>
      </c>
      <c r="F124">
        <v>22</v>
      </c>
      <c r="G124" s="1">
        <v>35310</v>
      </c>
      <c r="H124" s="2" t="s">
        <v>2</v>
      </c>
      <c r="I124" s="2" t="s">
        <v>3</v>
      </c>
      <c r="J124">
        <v>78</v>
      </c>
    </row>
    <row r="125" spans="1:10" ht="14.25">
      <c r="A125" s="3" t="s">
        <v>113</v>
      </c>
      <c r="B125" s="2">
        <v>1</v>
      </c>
      <c r="C125" t="s">
        <v>572</v>
      </c>
      <c r="D125" t="s">
        <v>386</v>
      </c>
      <c r="E125" s="1">
        <v>1406</v>
      </c>
      <c r="F125">
        <v>25</v>
      </c>
      <c r="G125" s="1">
        <v>35150</v>
      </c>
      <c r="H125" s="2" t="s">
        <v>15</v>
      </c>
      <c r="I125" s="2" t="s">
        <v>3</v>
      </c>
      <c r="J125">
        <v>85</v>
      </c>
    </row>
    <row r="126" spans="1:10" ht="14.25">
      <c r="A126" s="3" t="s">
        <v>113</v>
      </c>
      <c r="B126" s="2">
        <v>2</v>
      </c>
      <c r="C126" t="s">
        <v>386</v>
      </c>
      <c r="D126" t="s">
        <v>387</v>
      </c>
      <c r="E126">
        <v>661</v>
      </c>
      <c r="F126">
        <v>25</v>
      </c>
      <c r="G126" s="1">
        <v>16525</v>
      </c>
      <c r="H126" s="2" t="s">
        <v>15</v>
      </c>
      <c r="I126" s="2" t="s">
        <v>3</v>
      </c>
      <c r="J126">
        <v>85</v>
      </c>
    </row>
    <row r="127" spans="1:10" ht="14.25">
      <c r="A127" s="3" t="s">
        <v>114</v>
      </c>
      <c r="B127" s="2" t="s">
        <v>5</v>
      </c>
      <c r="C127" t="s">
        <v>321</v>
      </c>
      <c r="D127" t="s">
        <v>388</v>
      </c>
      <c r="E127" s="1">
        <v>2587</v>
      </c>
      <c r="F127">
        <v>29</v>
      </c>
      <c r="G127" s="1">
        <v>75023</v>
      </c>
      <c r="H127" s="2" t="s">
        <v>2</v>
      </c>
      <c r="I127" s="2" t="s">
        <v>4</v>
      </c>
      <c r="J127">
        <v>85</v>
      </c>
    </row>
    <row r="128" spans="1:10" ht="14.25">
      <c r="A128" s="3" t="s">
        <v>114</v>
      </c>
      <c r="B128" s="2">
        <v>4</v>
      </c>
      <c r="C128" t="s">
        <v>388</v>
      </c>
      <c r="D128" t="s">
        <v>389</v>
      </c>
      <c r="E128">
        <v>645</v>
      </c>
      <c r="F128">
        <v>25</v>
      </c>
      <c r="G128" s="1">
        <v>16125</v>
      </c>
      <c r="H128" s="2" t="s">
        <v>2</v>
      </c>
      <c r="I128" s="2" t="s">
        <v>4</v>
      </c>
      <c r="J128">
        <v>84</v>
      </c>
    </row>
    <row r="129" spans="1:10" ht="14.25">
      <c r="A129" s="3" t="s">
        <v>114</v>
      </c>
      <c r="B129" s="2">
        <v>5</v>
      </c>
      <c r="C129" t="s">
        <v>389</v>
      </c>
      <c r="D129" t="s">
        <v>385</v>
      </c>
      <c r="E129" s="1">
        <v>1140</v>
      </c>
      <c r="F129">
        <v>29</v>
      </c>
      <c r="G129" s="1">
        <v>33060</v>
      </c>
      <c r="H129" s="2" t="s">
        <v>2</v>
      </c>
      <c r="I129" s="2" t="s">
        <v>3</v>
      </c>
      <c r="J129">
        <v>88</v>
      </c>
    </row>
    <row r="130" spans="1:10" ht="14.25">
      <c r="A130" s="3" t="s">
        <v>115</v>
      </c>
      <c r="B130" s="2">
        <v>1</v>
      </c>
      <c r="C130" t="s">
        <v>522</v>
      </c>
      <c r="D130" t="s">
        <v>390</v>
      </c>
      <c r="E130" s="1">
        <v>1075</v>
      </c>
      <c r="F130">
        <v>23</v>
      </c>
      <c r="G130" s="1">
        <v>24725</v>
      </c>
      <c r="H130" s="2" t="s">
        <v>2</v>
      </c>
      <c r="I130" s="2" t="s">
        <v>3</v>
      </c>
      <c r="J130">
        <v>88</v>
      </c>
    </row>
    <row r="131" spans="1:10" ht="14.25">
      <c r="A131" s="3" t="s">
        <v>115</v>
      </c>
      <c r="B131" s="2">
        <v>2</v>
      </c>
      <c r="C131" t="s">
        <v>390</v>
      </c>
      <c r="D131" t="s">
        <v>387</v>
      </c>
      <c r="E131">
        <v>585</v>
      </c>
      <c r="F131">
        <v>23</v>
      </c>
      <c r="G131" s="1">
        <v>13455</v>
      </c>
      <c r="H131" s="2" t="s">
        <v>2</v>
      </c>
      <c r="I131" s="2" t="s">
        <v>4</v>
      </c>
      <c r="J131">
        <v>71</v>
      </c>
    </row>
    <row r="132" spans="1:10" ht="14.25">
      <c r="A132" s="3" t="s">
        <v>115</v>
      </c>
      <c r="B132" s="2">
        <v>3</v>
      </c>
      <c r="C132" t="s">
        <v>611</v>
      </c>
      <c r="D132" t="s">
        <v>391</v>
      </c>
      <c r="E132">
        <v>325</v>
      </c>
      <c r="F132">
        <v>24</v>
      </c>
      <c r="G132" s="1">
        <v>7800</v>
      </c>
      <c r="H132" s="2" t="s">
        <v>2</v>
      </c>
      <c r="I132" s="2" t="s">
        <v>3</v>
      </c>
      <c r="J132">
        <v>91</v>
      </c>
    </row>
    <row r="133" spans="1:10" ht="14.25">
      <c r="A133" s="3" t="s">
        <v>116</v>
      </c>
      <c r="B133" s="2">
        <v>1</v>
      </c>
      <c r="C133" t="s">
        <v>387</v>
      </c>
      <c r="D133" t="s">
        <v>321</v>
      </c>
      <c r="E133" s="1">
        <v>1202</v>
      </c>
      <c r="F133">
        <v>27</v>
      </c>
      <c r="G133" s="1">
        <v>32454</v>
      </c>
      <c r="H133" s="2" t="s">
        <v>2</v>
      </c>
      <c r="I133" s="2" t="s">
        <v>3</v>
      </c>
      <c r="J133">
        <v>87</v>
      </c>
    </row>
    <row r="134" spans="1:10" ht="14.25">
      <c r="A134" s="3" t="s">
        <v>117</v>
      </c>
      <c r="B134" s="2">
        <v>1</v>
      </c>
      <c r="C134" t="s">
        <v>612</v>
      </c>
      <c r="D134" t="s">
        <v>321</v>
      </c>
      <c r="E134">
        <v>208</v>
      </c>
      <c r="F134">
        <v>20</v>
      </c>
      <c r="G134" s="1">
        <v>4160</v>
      </c>
      <c r="H134" s="2" t="s">
        <v>2</v>
      </c>
      <c r="I134" s="2" t="s">
        <v>4</v>
      </c>
      <c r="J134">
        <v>89</v>
      </c>
    </row>
    <row r="135" spans="1:10" ht="14.25">
      <c r="A135" s="3" t="s">
        <v>118</v>
      </c>
      <c r="B135" s="2">
        <v>1</v>
      </c>
      <c r="C135" t="s">
        <v>324</v>
      </c>
      <c r="D135" t="s">
        <v>321</v>
      </c>
      <c r="E135">
        <v>436</v>
      </c>
      <c r="F135">
        <v>25</v>
      </c>
      <c r="G135" s="1">
        <v>10900</v>
      </c>
      <c r="H135" s="2" t="s">
        <v>2</v>
      </c>
      <c r="I135" s="2" t="s">
        <v>3</v>
      </c>
      <c r="J135">
        <v>91</v>
      </c>
    </row>
    <row r="136" spans="1:10" ht="14.25">
      <c r="A136" s="3" t="s">
        <v>119</v>
      </c>
      <c r="B136" s="2">
        <v>1</v>
      </c>
      <c r="C136" t="s">
        <v>324</v>
      </c>
      <c r="D136" t="s">
        <v>321</v>
      </c>
      <c r="E136">
        <v>107</v>
      </c>
      <c r="F136">
        <v>64</v>
      </c>
      <c r="G136" s="1">
        <v>6848</v>
      </c>
      <c r="H136" s="2" t="s">
        <v>2</v>
      </c>
      <c r="I136" s="2" t="s">
        <v>3</v>
      </c>
      <c r="J136">
        <v>89</v>
      </c>
    </row>
    <row r="137" spans="1:10" ht="14.25">
      <c r="A137" s="3" t="s">
        <v>120</v>
      </c>
      <c r="B137" s="2">
        <v>1</v>
      </c>
      <c r="C137" t="s">
        <v>613</v>
      </c>
      <c r="D137" t="s">
        <v>392</v>
      </c>
      <c r="E137" s="1">
        <v>1190</v>
      </c>
      <c r="F137">
        <v>30</v>
      </c>
      <c r="G137" s="1">
        <v>35700</v>
      </c>
      <c r="H137" s="2" t="s">
        <v>6</v>
      </c>
      <c r="I137" s="2" t="s">
        <v>4</v>
      </c>
      <c r="J137">
        <v>83</v>
      </c>
    </row>
    <row r="138" spans="1:10" ht="14.25">
      <c r="A138" s="3" t="s">
        <v>120</v>
      </c>
      <c r="B138" s="2">
        <v>2</v>
      </c>
      <c r="C138" t="s">
        <v>613</v>
      </c>
      <c r="D138" t="s">
        <v>321</v>
      </c>
      <c r="E138" s="1">
        <v>1090</v>
      </c>
      <c r="F138">
        <v>29</v>
      </c>
      <c r="G138" s="1">
        <v>31610</v>
      </c>
      <c r="H138" s="2" t="s">
        <v>2</v>
      </c>
      <c r="I138" s="2" t="s">
        <v>4</v>
      </c>
      <c r="J138">
        <v>93</v>
      </c>
    </row>
    <row r="139" spans="1:10" ht="14.25">
      <c r="A139" s="3" t="s">
        <v>121</v>
      </c>
      <c r="B139" s="2">
        <v>1</v>
      </c>
      <c r="C139" t="s">
        <v>388</v>
      </c>
      <c r="D139" t="s">
        <v>321</v>
      </c>
      <c r="E139" s="1">
        <v>1010</v>
      </c>
      <c r="F139">
        <v>25</v>
      </c>
      <c r="G139" s="1">
        <v>25250</v>
      </c>
      <c r="H139" s="2" t="s">
        <v>2</v>
      </c>
      <c r="I139" s="2" t="s">
        <v>3</v>
      </c>
      <c r="J139">
        <v>83</v>
      </c>
    </row>
    <row r="140" spans="1:10" ht="14.25">
      <c r="A140" s="3" t="s">
        <v>122</v>
      </c>
      <c r="B140" s="2">
        <v>1</v>
      </c>
      <c r="C140" t="s">
        <v>325</v>
      </c>
      <c r="D140" t="s">
        <v>393</v>
      </c>
      <c r="E140">
        <v>565</v>
      </c>
      <c r="F140">
        <v>33</v>
      </c>
      <c r="G140" s="1">
        <v>18645</v>
      </c>
      <c r="H140" s="2" t="s">
        <v>2</v>
      </c>
      <c r="I140" s="2" t="s">
        <v>4</v>
      </c>
      <c r="J140">
        <v>75</v>
      </c>
    </row>
    <row r="141" spans="1:10" ht="14.25">
      <c r="A141" s="3" t="s">
        <v>122</v>
      </c>
      <c r="B141" s="2">
        <v>2</v>
      </c>
      <c r="C141" t="s">
        <v>393</v>
      </c>
      <c r="D141" t="s">
        <v>394</v>
      </c>
      <c r="E141" s="1">
        <v>1031</v>
      </c>
      <c r="F141">
        <v>33</v>
      </c>
      <c r="G141" s="1">
        <v>34023</v>
      </c>
      <c r="H141" s="2" t="s">
        <v>2</v>
      </c>
      <c r="I141" s="2" t="s">
        <v>4</v>
      </c>
      <c r="J141">
        <v>94</v>
      </c>
    </row>
    <row r="142" spans="1:10" ht="14.25">
      <c r="A142" s="3" t="s">
        <v>123</v>
      </c>
      <c r="B142" s="2">
        <v>1</v>
      </c>
      <c r="C142" t="s">
        <v>614</v>
      </c>
      <c r="D142" t="s">
        <v>334</v>
      </c>
      <c r="E142">
        <v>601</v>
      </c>
      <c r="F142">
        <v>23</v>
      </c>
      <c r="G142" s="1">
        <v>13823</v>
      </c>
      <c r="H142" s="2" t="s">
        <v>2</v>
      </c>
      <c r="I142" s="2" t="s">
        <v>3</v>
      </c>
      <c r="J142">
        <v>87</v>
      </c>
    </row>
    <row r="143" spans="1:10" ht="14.25">
      <c r="A143" s="3" t="s">
        <v>124</v>
      </c>
      <c r="B143" s="2">
        <v>1</v>
      </c>
      <c r="C143" t="s">
        <v>615</v>
      </c>
      <c r="D143" t="s">
        <v>395</v>
      </c>
      <c r="E143">
        <v>693</v>
      </c>
      <c r="F143">
        <v>26</v>
      </c>
      <c r="G143" s="1">
        <v>18018</v>
      </c>
      <c r="H143" s="2" t="s">
        <v>2</v>
      </c>
      <c r="I143" s="2" t="s">
        <v>3</v>
      </c>
      <c r="J143">
        <v>84</v>
      </c>
    </row>
    <row r="144" spans="1:10" ht="14.25">
      <c r="A144" s="3" t="s">
        <v>124</v>
      </c>
      <c r="B144" s="2">
        <v>2</v>
      </c>
      <c r="C144" t="s">
        <v>395</v>
      </c>
      <c r="D144" t="s">
        <v>325</v>
      </c>
      <c r="E144">
        <v>737</v>
      </c>
      <c r="F144">
        <v>26</v>
      </c>
      <c r="G144" s="1">
        <v>19162</v>
      </c>
      <c r="H144" s="2" t="s">
        <v>15</v>
      </c>
      <c r="I144" s="2" t="s">
        <v>3</v>
      </c>
      <c r="J144">
        <v>86</v>
      </c>
    </row>
    <row r="145" spans="1:10" ht="14.25">
      <c r="A145" s="3" t="s">
        <v>125</v>
      </c>
      <c r="B145" s="2">
        <v>1</v>
      </c>
      <c r="C145" t="s">
        <v>325</v>
      </c>
      <c r="D145" t="s">
        <v>321</v>
      </c>
      <c r="E145">
        <v>135</v>
      </c>
      <c r="F145">
        <v>25</v>
      </c>
      <c r="G145" s="1">
        <v>3375</v>
      </c>
      <c r="H145" s="2" t="s">
        <v>2</v>
      </c>
      <c r="I145" s="2" t="s">
        <v>3</v>
      </c>
      <c r="J145">
        <v>89</v>
      </c>
    </row>
    <row r="146" spans="1:10" ht="14.25">
      <c r="A146" s="3" t="s">
        <v>126</v>
      </c>
      <c r="B146" s="2">
        <v>1</v>
      </c>
      <c r="C146" t="s">
        <v>360</v>
      </c>
      <c r="D146" t="s">
        <v>334</v>
      </c>
      <c r="E146" s="1">
        <v>2700</v>
      </c>
      <c r="F146">
        <v>18</v>
      </c>
      <c r="G146" s="1">
        <v>48600</v>
      </c>
      <c r="H146" s="2" t="s">
        <v>2</v>
      </c>
      <c r="I146" s="2" t="s">
        <v>3</v>
      </c>
      <c r="J146">
        <v>84</v>
      </c>
    </row>
    <row r="147" spans="1:10" ht="14.25">
      <c r="A147" s="3" t="s">
        <v>127</v>
      </c>
      <c r="B147" s="2">
        <v>1</v>
      </c>
      <c r="C147" t="s">
        <v>579</v>
      </c>
      <c r="D147" t="s">
        <v>321</v>
      </c>
      <c r="E147">
        <v>194</v>
      </c>
      <c r="F147">
        <v>20</v>
      </c>
      <c r="G147" s="1">
        <v>3880</v>
      </c>
      <c r="H147" s="2" t="s">
        <v>2</v>
      </c>
      <c r="I147" s="2" t="s">
        <v>3</v>
      </c>
      <c r="J147">
        <v>81</v>
      </c>
    </row>
    <row r="148" spans="1:10" ht="14.25">
      <c r="A148" s="3" t="s">
        <v>128</v>
      </c>
      <c r="B148" s="2">
        <v>1</v>
      </c>
      <c r="C148" t="s">
        <v>608</v>
      </c>
      <c r="D148" t="s">
        <v>333</v>
      </c>
      <c r="E148" s="1">
        <v>1935</v>
      </c>
      <c r="F148">
        <v>37</v>
      </c>
      <c r="G148" s="1">
        <v>71595</v>
      </c>
      <c r="H148" s="2" t="s">
        <v>3</v>
      </c>
      <c r="I148" s="2" t="s">
        <v>4</v>
      </c>
      <c r="J148">
        <v>90</v>
      </c>
    </row>
    <row r="149" spans="1:10" ht="14.25">
      <c r="A149" s="3" t="s">
        <v>129</v>
      </c>
      <c r="B149" s="2">
        <v>1</v>
      </c>
      <c r="C149" t="s">
        <v>360</v>
      </c>
      <c r="D149" t="s">
        <v>321</v>
      </c>
      <c r="E149">
        <v>900</v>
      </c>
      <c r="F149">
        <v>15</v>
      </c>
      <c r="G149" s="1">
        <v>13500</v>
      </c>
      <c r="H149" s="2" t="s">
        <v>2</v>
      </c>
      <c r="I149" s="2" t="s">
        <v>4</v>
      </c>
      <c r="J149">
        <v>94</v>
      </c>
    </row>
    <row r="150" spans="1:10" ht="14.25">
      <c r="A150" s="3" t="s">
        <v>130</v>
      </c>
      <c r="B150" s="2">
        <v>1</v>
      </c>
      <c r="C150" t="s">
        <v>352</v>
      </c>
      <c r="D150" t="s">
        <v>321</v>
      </c>
      <c r="E150">
        <v>525</v>
      </c>
      <c r="F150">
        <v>15</v>
      </c>
      <c r="G150" s="1">
        <v>7875</v>
      </c>
      <c r="H150" s="2" t="s">
        <v>2</v>
      </c>
      <c r="I150" s="2" t="s">
        <v>4</v>
      </c>
      <c r="J150">
        <v>72</v>
      </c>
    </row>
    <row r="151" spans="1:10" ht="14.25">
      <c r="A151" s="3" t="s">
        <v>131</v>
      </c>
      <c r="B151" s="2">
        <v>10</v>
      </c>
      <c r="C151" t="s">
        <v>408</v>
      </c>
      <c r="D151" t="s">
        <v>396</v>
      </c>
      <c r="E151" s="1">
        <v>1112</v>
      </c>
      <c r="F151">
        <v>18</v>
      </c>
      <c r="G151" s="1">
        <v>20016</v>
      </c>
      <c r="H151" s="2" t="s">
        <v>2</v>
      </c>
      <c r="I151" s="2" t="s">
        <v>3</v>
      </c>
      <c r="J151">
        <v>89</v>
      </c>
    </row>
    <row r="152" spans="1:10" ht="14.25">
      <c r="A152" s="3" t="s">
        <v>131</v>
      </c>
      <c r="B152" s="2" t="s">
        <v>8</v>
      </c>
      <c r="C152" t="s">
        <v>344</v>
      </c>
      <c r="D152" t="s">
        <v>397</v>
      </c>
      <c r="E152">
        <v>460</v>
      </c>
      <c r="F152">
        <v>39</v>
      </c>
      <c r="G152" s="1">
        <v>17940</v>
      </c>
      <c r="H152" s="2" t="s">
        <v>6</v>
      </c>
      <c r="I152" s="2" t="s">
        <v>3</v>
      </c>
      <c r="J152">
        <v>97</v>
      </c>
    </row>
    <row r="153" spans="1:10" ht="14.25">
      <c r="A153" s="3" t="s">
        <v>131</v>
      </c>
      <c r="B153" s="2" t="s">
        <v>16</v>
      </c>
      <c r="C153" t="s">
        <v>397</v>
      </c>
      <c r="D153" t="s">
        <v>398</v>
      </c>
      <c r="E153" s="1">
        <v>1321</v>
      </c>
      <c r="F153">
        <v>24</v>
      </c>
      <c r="G153" s="1">
        <v>31704</v>
      </c>
      <c r="H153" s="2" t="s">
        <v>6</v>
      </c>
      <c r="I153" s="2" t="s">
        <v>3</v>
      </c>
      <c r="J153">
        <v>97</v>
      </c>
    </row>
    <row r="154" spans="1:10" ht="14.25">
      <c r="A154" s="3" t="s">
        <v>131</v>
      </c>
      <c r="B154" s="2">
        <v>2</v>
      </c>
      <c r="C154" t="s">
        <v>398</v>
      </c>
      <c r="D154" t="s">
        <v>399</v>
      </c>
      <c r="E154" s="1">
        <v>1106</v>
      </c>
      <c r="F154">
        <v>18</v>
      </c>
      <c r="G154" s="1">
        <v>19908</v>
      </c>
      <c r="H154" s="2" t="s">
        <v>2</v>
      </c>
      <c r="I154" s="2" t="s">
        <v>3</v>
      </c>
      <c r="J154">
        <v>95</v>
      </c>
    </row>
    <row r="155" spans="1:10" ht="14.25">
      <c r="A155" s="3" t="s">
        <v>131</v>
      </c>
      <c r="B155" s="2">
        <v>3</v>
      </c>
      <c r="C155" t="s">
        <v>399</v>
      </c>
      <c r="D155" t="s">
        <v>400</v>
      </c>
      <c r="E155" s="1">
        <v>1676</v>
      </c>
      <c r="F155">
        <v>18</v>
      </c>
      <c r="G155" s="1">
        <v>30168</v>
      </c>
      <c r="H155" s="2" t="s">
        <v>2</v>
      </c>
      <c r="I155" s="2" t="s">
        <v>4</v>
      </c>
      <c r="J155">
        <v>95</v>
      </c>
    </row>
    <row r="156" spans="1:10" ht="14.25">
      <c r="A156" s="3" t="s">
        <v>131</v>
      </c>
      <c r="B156" s="2">
        <v>4</v>
      </c>
      <c r="C156" t="s">
        <v>400</v>
      </c>
      <c r="D156" t="s">
        <v>401</v>
      </c>
      <c r="E156" s="1">
        <v>1220</v>
      </c>
      <c r="F156">
        <v>18</v>
      </c>
      <c r="G156" s="1">
        <v>21960</v>
      </c>
      <c r="H156" s="2" t="s">
        <v>2</v>
      </c>
      <c r="I156" s="2" t="s">
        <v>4</v>
      </c>
      <c r="J156">
        <v>94</v>
      </c>
    </row>
    <row r="157" spans="1:10" ht="14.25">
      <c r="A157" s="3" t="s">
        <v>131</v>
      </c>
      <c r="B157" s="2">
        <v>5</v>
      </c>
      <c r="C157" t="s">
        <v>401</v>
      </c>
      <c r="D157" t="s">
        <v>402</v>
      </c>
      <c r="E157" s="1">
        <v>1121</v>
      </c>
      <c r="F157">
        <v>20</v>
      </c>
      <c r="G157" s="1">
        <v>22420</v>
      </c>
      <c r="H157" s="2" t="s">
        <v>6</v>
      </c>
      <c r="I157" s="2" t="s">
        <v>3</v>
      </c>
      <c r="J157">
        <v>96</v>
      </c>
    </row>
    <row r="158" spans="1:10" ht="14.25">
      <c r="A158" s="3" t="s">
        <v>131</v>
      </c>
      <c r="B158" s="2">
        <v>6</v>
      </c>
      <c r="C158" t="s">
        <v>402</v>
      </c>
      <c r="D158" t="s">
        <v>403</v>
      </c>
      <c r="E158">
        <v>514</v>
      </c>
      <c r="F158">
        <v>18</v>
      </c>
      <c r="G158" s="1">
        <v>9252</v>
      </c>
      <c r="H158" s="2" t="s">
        <v>6</v>
      </c>
      <c r="I158" s="2" t="s">
        <v>3</v>
      </c>
      <c r="J158">
        <v>96</v>
      </c>
    </row>
    <row r="159" spans="1:10" ht="14.25">
      <c r="A159" s="3" t="s">
        <v>131</v>
      </c>
      <c r="B159" s="2" t="s">
        <v>17</v>
      </c>
      <c r="C159" t="s">
        <v>403</v>
      </c>
      <c r="D159" t="s">
        <v>404</v>
      </c>
      <c r="E159">
        <v>750</v>
      </c>
      <c r="F159">
        <v>18</v>
      </c>
      <c r="G159" s="1">
        <v>13500</v>
      </c>
      <c r="H159" s="2" t="s">
        <v>6</v>
      </c>
      <c r="I159" s="2" t="s">
        <v>3</v>
      </c>
      <c r="J159">
        <v>94</v>
      </c>
    </row>
    <row r="160" spans="1:10" ht="14.25">
      <c r="A160" s="3" t="s">
        <v>131</v>
      </c>
      <c r="B160" s="2" t="s">
        <v>18</v>
      </c>
      <c r="C160" t="s">
        <v>404</v>
      </c>
      <c r="D160" t="s">
        <v>405</v>
      </c>
      <c r="E160" s="1">
        <v>2085</v>
      </c>
      <c r="F160">
        <v>18</v>
      </c>
      <c r="G160" s="1">
        <v>37530</v>
      </c>
      <c r="H160" s="2" t="s">
        <v>6</v>
      </c>
      <c r="I160" s="2" t="s">
        <v>4</v>
      </c>
      <c r="J160">
        <v>94</v>
      </c>
    </row>
    <row r="161" spans="1:10" ht="14.25">
      <c r="A161" s="3" t="s">
        <v>131</v>
      </c>
      <c r="B161" s="2" t="s">
        <v>19</v>
      </c>
      <c r="C161" t="s">
        <v>405</v>
      </c>
      <c r="D161" t="s">
        <v>406</v>
      </c>
      <c r="E161">
        <v>400</v>
      </c>
      <c r="F161">
        <v>18</v>
      </c>
      <c r="G161" s="1">
        <v>7200</v>
      </c>
      <c r="H161" s="2" t="s">
        <v>2</v>
      </c>
      <c r="I161" s="2" t="s">
        <v>4</v>
      </c>
      <c r="J161">
        <v>95</v>
      </c>
    </row>
    <row r="162" spans="1:10" ht="14.25">
      <c r="A162" s="3" t="s">
        <v>131</v>
      </c>
      <c r="B162" s="2" t="s">
        <v>20</v>
      </c>
      <c r="C162" t="s">
        <v>406</v>
      </c>
      <c r="D162" t="s">
        <v>407</v>
      </c>
      <c r="E162" s="1">
        <v>1100</v>
      </c>
      <c r="F162">
        <v>18</v>
      </c>
      <c r="G162" s="1">
        <v>19800</v>
      </c>
      <c r="H162" s="2" t="s">
        <v>2</v>
      </c>
      <c r="I162" s="2" t="s">
        <v>3</v>
      </c>
      <c r="J162">
        <v>85</v>
      </c>
    </row>
    <row r="163" spans="1:10" ht="14.25">
      <c r="A163" s="3" t="s">
        <v>131</v>
      </c>
      <c r="B163" s="2">
        <v>9</v>
      </c>
      <c r="C163" t="s">
        <v>616</v>
      </c>
      <c r="D163" t="s">
        <v>408</v>
      </c>
      <c r="E163" s="1">
        <v>1500</v>
      </c>
      <c r="F163">
        <v>18</v>
      </c>
      <c r="G163" s="1">
        <v>27000</v>
      </c>
      <c r="H163" s="2" t="s">
        <v>2</v>
      </c>
      <c r="I163" s="2" t="s">
        <v>3</v>
      </c>
      <c r="J163">
        <v>86</v>
      </c>
    </row>
    <row r="164" spans="1:10" ht="14.25">
      <c r="A164" s="3" t="s">
        <v>132</v>
      </c>
      <c r="B164" s="2">
        <v>1</v>
      </c>
      <c r="C164" t="s">
        <v>617</v>
      </c>
      <c r="D164" t="s">
        <v>321</v>
      </c>
      <c r="E164">
        <v>620</v>
      </c>
      <c r="F164">
        <v>18</v>
      </c>
      <c r="G164" s="1">
        <v>11160</v>
      </c>
      <c r="H164" s="2" t="s">
        <v>2</v>
      </c>
      <c r="I164" s="2" t="s">
        <v>4</v>
      </c>
      <c r="J164">
        <v>93</v>
      </c>
    </row>
    <row r="165" spans="1:10" ht="14.25">
      <c r="A165" s="3" t="s">
        <v>133</v>
      </c>
      <c r="B165" s="2">
        <v>1</v>
      </c>
      <c r="C165" t="s">
        <v>580</v>
      </c>
      <c r="D165" t="s">
        <v>321</v>
      </c>
      <c r="E165">
        <v>516</v>
      </c>
      <c r="F165">
        <v>25</v>
      </c>
      <c r="G165" s="1">
        <v>12900</v>
      </c>
      <c r="H165" s="2" t="s">
        <v>2</v>
      </c>
      <c r="I165" s="2" t="s">
        <v>3</v>
      </c>
      <c r="J165">
        <v>80</v>
      </c>
    </row>
    <row r="166" spans="1:10" ht="14.25">
      <c r="A166" s="3" t="s">
        <v>134</v>
      </c>
      <c r="B166" s="2">
        <v>1</v>
      </c>
      <c r="C166" t="s">
        <v>611</v>
      </c>
      <c r="D166" t="s">
        <v>321</v>
      </c>
      <c r="E166">
        <v>387</v>
      </c>
      <c r="F166">
        <v>24</v>
      </c>
      <c r="G166" s="1">
        <v>9288</v>
      </c>
      <c r="H166" s="2" t="s">
        <v>2</v>
      </c>
      <c r="I166" s="2" t="s">
        <v>4</v>
      </c>
      <c r="J166">
        <v>79</v>
      </c>
    </row>
    <row r="167" spans="1:10" ht="14.25">
      <c r="A167" s="3" t="s">
        <v>134</v>
      </c>
      <c r="B167" s="2">
        <v>2</v>
      </c>
      <c r="C167" t="s">
        <v>611</v>
      </c>
      <c r="D167" t="s">
        <v>325</v>
      </c>
      <c r="E167" s="1">
        <v>1029</v>
      </c>
      <c r="F167">
        <v>24</v>
      </c>
      <c r="G167" s="1">
        <v>24696</v>
      </c>
      <c r="H167" s="2" t="s">
        <v>2</v>
      </c>
      <c r="I167" s="2" t="s">
        <v>4</v>
      </c>
      <c r="J167">
        <v>77</v>
      </c>
    </row>
    <row r="168" spans="1:10" ht="14.25">
      <c r="A168" s="3" t="s">
        <v>135</v>
      </c>
      <c r="B168" s="2">
        <v>1</v>
      </c>
      <c r="C168" t="s">
        <v>527</v>
      </c>
      <c r="D168" t="s">
        <v>409</v>
      </c>
      <c r="E168" s="1">
        <v>1600</v>
      </c>
      <c r="F168">
        <v>21</v>
      </c>
      <c r="G168" s="1">
        <v>33600</v>
      </c>
      <c r="H168" s="2" t="s">
        <v>2</v>
      </c>
      <c r="I168" s="2" t="s">
        <v>3</v>
      </c>
      <c r="J168">
        <v>81</v>
      </c>
    </row>
    <row r="169" spans="1:10" ht="14.25">
      <c r="A169" s="3" t="s">
        <v>135</v>
      </c>
      <c r="B169" s="2">
        <v>2</v>
      </c>
      <c r="C169" t="s">
        <v>409</v>
      </c>
      <c r="D169" t="s">
        <v>410</v>
      </c>
      <c r="E169" s="1">
        <v>2803</v>
      </c>
      <c r="F169">
        <v>27</v>
      </c>
      <c r="G169" s="1">
        <v>75681</v>
      </c>
      <c r="H169" s="2" t="s">
        <v>2</v>
      </c>
      <c r="I169" s="2" t="s">
        <v>3</v>
      </c>
      <c r="J169">
        <v>79</v>
      </c>
    </row>
    <row r="170" spans="1:10" ht="14.25">
      <c r="A170" s="3" t="s">
        <v>136</v>
      </c>
      <c r="B170" s="2">
        <v>1</v>
      </c>
      <c r="C170" t="s">
        <v>618</v>
      </c>
      <c r="D170" t="s">
        <v>321</v>
      </c>
      <c r="E170">
        <v>322</v>
      </c>
      <c r="F170">
        <v>24</v>
      </c>
      <c r="G170" s="1">
        <v>7728</v>
      </c>
      <c r="H170" s="2" t="s">
        <v>2</v>
      </c>
      <c r="I170" s="2" t="s">
        <v>3</v>
      </c>
      <c r="J170">
        <v>88</v>
      </c>
    </row>
    <row r="171" spans="1:10" ht="14.25">
      <c r="A171" s="3" t="s">
        <v>137</v>
      </c>
      <c r="B171" s="2">
        <v>1</v>
      </c>
      <c r="C171" t="s">
        <v>619</v>
      </c>
      <c r="D171" t="s">
        <v>321</v>
      </c>
      <c r="E171" s="1">
        <v>1650</v>
      </c>
      <c r="F171">
        <v>29</v>
      </c>
      <c r="G171" s="1">
        <v>47850</v>
      </c>
      <c r="H171" s="2" t="s">
        <v>2</v>
      </c>
      <c r="I171" s="2" t="s">
        <v>3</v>
      </c>
      <c r="J171">
        <v>90</v>
      </c>
    </row>
    <row r="172" spans="1:10" ht="14.25">
      <c r="A172" s="3" t="s">
        <v>138</v>
      </c>
      <c r="B172" s="2">
        <v>1</v>
      </c>
      <c r="C172" t="s">
        <v>582</v>
      </c>
      <c r="D172" t="s">
        <v>321</v>
      </c>
      <c r="E172">
        <v>845</v>
      </c>
      <c r="F172">
        <v>29</v>
      </c>
      <c r="G172" s="1">
        <v>24505</v>
      </c>
      <c r="H172" s="2" t="s">
        <v>2</v>
      </c>
      <c r="I172" s="2" t="s">
        <v>3</v>
      </c>
      <c r="J172">
        <v>85</v>
      </c>
    </row>
    <row r="173" spans="1:10" ht="14.25">
      <c r="A173" s="3" t="s">
        <v>139</v>
      </c>
      <c r="B173" s="2" t="s">
        <v>5</v>
      </c>
      <c r="C173" t="s">
        <v>620</v>
      </c>
      <c r="D173" t="s">
        <v>411</v>
      </c>
      <c r="E173" s="1">
        <v>2344</v>
      </c>
      <c r="F173">
        <v>33</v>
      </c>
      <c r="G173" s="1">
        <v>77352</v>
      </c>
      <c r="H173" s="2" t="s">
        <v>2</v>
      </c>
      <c r="I173" s="2" t="s">
        <v>4</v>
      </c>
      <c r="J173">
        <v>75</v>
      </c>
    </row>
    <row r="174" spans="1:10" ht="14.25">
      <c r="A174" s="3" t="s">
        <v>140</v>
      </c>
      <c r="B174" s="2" t="s">
        <v>5</v>
      </c>
      <c r="C174" t="s">
        <v>388</v>
      </c>
      <c r="D174" t="s">
        <v>321</v>
      </c>
      <c r="E174">
        <v>723</v>
      </c>
      <c r="F174">
        <v>25</v>
      </c>
      <c r="G174" s="1">
        <v>18075</v>
      </c>
      <c r="H174" s="2" t="s">
        <v>2</v>
      </c>
      <c r="I174" s="2" t="s">
        <v>4</v>
      </c>
      <c r="J174">
        <v>94</v>
      </c>
    </row>
    <row r="175" spans="1:10" ht="14.25">
      <c r="A175" s="3" t="s">
        <v>141</v>
      </c>
      <c r="B175" s="2">
        <v>1</v>
      </c>
      <c r="C175" t="s">
        <v>579</v>
      </c>
      <c r="D175" t="s">
        <v>321</v>
      </c>
      <c r="E175">
        <v>660</v>
      </c>
      <c r="F175">
        <v>20</v>
      </c>
      <c r="G175" s="1">
        <v>13200</v>
      </c>
      <c r="H175" s="2" t="s">
        <v>2</v>
      </c>
      <c r="I175" s="2" t="s">
        <v>3</v>
      </c>
      <c r="J175">
        <v>81</v>
      </c>
    </row>
    <row r="176" spans="1:10" ht="14.25">
      <c r="A176" s="3" t="s">
        <v>142</v>
      </c>
      <c r="B176" s="2" t="s">
        <v>8</v>
      </c>
      <c r="C176" t="s">
        <v>325</v>
      </c>
      <c r="D176" t="s">
        <v>412</v>
      </c>
      <c r="E176" s="1">
        <v>1585</v>
      </c>
      <c r="F176">
        <v>30</v>
      </c>
      <c r="G176" s="1">
        <v>47550</v>
      </c>
      <c r="H176" s="2" t="s">
        <v>3</v>
      </c>
      <c r="I176" s="2" t="s">
        <v>4</v>
      </c>
      <c r="J176">
        <v>92</v>
      </c>
    </row>
    <row r="177" spans="1:10" ht="14.25">
      <c r="A177" s="3" t="s">
        <v>142</v>
      </c>
      <c r="B177" s="2">
        <v>2</v>
      </c>
      <c r="C177" t="s">
        <v>412</v>
      </c>
      <c r="D177" t="s">
        <v>413</v>
      </c>
      <c r="E177" s="1">
        <v>1475</v>
      </c>
      <c r="F177">
        <v>30</v>
      </c>
      <c r="G177" s="1">
        <v>44250</v>
      </c>
      <c r="H177" s="2" t="s">
        <v>3</v>
      </c>
      <c r="I177" s="2" t="s">
        <v>4</v>
      </c>
      <c r="J177">
        <v>92</v>
      </c>
    </row>
    <row r="178" spans="1:10" ht="14.25">
      <c r="A178" s="3" t="s">
        <v>142</v>
      </c>
      <c r="B178" s="2">
        <v>3</v>
      </c>
      <c r="C178" t="s">
        <v>594</v>
      </c>
      <c r="D178" t="s">
        <v>414</v>
      </c>
      <c r="E178" s="1">
        <v>1314</v>
      </c>
      <c r="F178">
        <v>32</v>
      </c>
      <c r="G178" s="1">
        <v>42048</v>
      </c>
      <c r="H178" s="2" t="s">
        <v>3</v>
      </c>
      <c r="I178" s="2" t="s">
        <v>4</v>
      </c>
      <c r="J178">
        <v>63</v>
      </c>
    </row>
    <row r="179" spans="1:10" ht="14.25">
      <c r="A179" s="3" t="s">
        <v>142</v>
      </c>
      <c r="B179" s="2">
        <v>4</v>
      </c>
      <c r="C179" t="s">
        <v>414</v>
      </c>
      <c r="D179" t="s">
        <v>382</v>
      </c>
      <c r="E179" s="1">
        <v>1151</v>
      </c>
      <c r="F179">
        <v>31</v>
      </c>
      <c r="G179" s="1">
        <v>35681</v>
      </c>
      <c r="H179" s="2" t="s">
        <v>3</v>
      </c>
      <c r="I179" s="2" t="s">
        <v>4</v>
      </c>
      <c r="J179">
        <v>67</v>
      </c>
    </row>
    <row r="180" spans="1:10" ht="14.25">
      <c r="A180" s="3" t="s">
        <v>142</v>
      </c>
      <c r="B180" s="2">
        <v>5</v>
      </c>
      <c r="C180" t="s">
        <v>484</v>
      </c>
      <c r="D180" t="s">
        <v>333</v>
      </c>
      <c r="E180" s="1">
        <v>2275</v>
      </c>
      <c r="F180">
        <v>32</v>
      </c>
      <c r="G180" s="1">
        <v>72800</v>
      </c>
      <c r="H180" s="2" t="s">
        <v>3</v>
      </c>
      <c r="I180" s="2" t="s">
        <v>4</v>
      </c>
      <c r="J180">
        <v>79</v>
      </c>
    </row>
    <row r="181" spans="1:10" ht="14.25">
      <c r="A181" s="3" t="s">
        <v>143</v>
      </c>
      <c r="B181" s="2">
        <v>1</v>
      </c>
      <c r="C181" t="s">
        <v>470</v>
      </c>
      <c r="D181" t="s">
        <v>321</v>
      </c>
      <c r="E181">
        <v>742</v>
      </c>
      <c r="F181">
        <v>22</v>
      </c>
      <c r="G181" s="1">
        <v>16324</v>
      </c>
      <c r="H181" s="2" t="s">
        <v>2</v>
      </c>
      <c r="I181" s="2" t="s">
        <v>3</v>
      </c>
      <c r="J181">
        <v>71</v>
      </c>
    </row>
    <row r="182" spans="1:10" ht="14.25">
      <c r="A182" s="3" t="s">
        <v>144</v>
      </c>
      <c r="B182" s="2">
        <v>1</v>
      </c>
      <c r="C182" t="s">
        <v>621</v>
      </c>
      <c r="D182" t="s">
        <v>333</v>
      </c>
      <c r="E182">
        <v>709</v>
      </c>
      <c r="F182">
        <v>29</v>
      </c>
      <c r="G182" s="1">
        <v>20561</v>
      </c>
      <c r="H182" s="2" t="s">
        <v>2</v>
      </c>
      <c r="I182" s="2" t="s">
        <v>3</v>
      </c>
      <c r="J182">
        <v>88</v>
      </c>
    </row>
    <row r="183" spans="1:10" ht="14.25">
      <c r="A183" s="3" t="s">
        <v>145</v>
      </c>
      <c r="B183" s="2">
        <v>1</v>
      </c>
      <c r="C183" t="s">
        <v>622</v>
      </c>
      <c r="D183" t="s">
        <v>321</v>
      </c>
      <c r="E183">
        <v>155</v>
      </c>
      <c r="F183">
        <v>22</v>
      </c>
      <c r="G183" s="1">
        <v>3410</v>
      </c>
      <c r="H183" s="2" t="s">
        <v>2</v>
      </c>
      <c r="I183" s="2" t="s">
        <v>3</v>
      </c>
      <c r="J183">
        <v>76</v>
      </c>
    </row>
    <row r="184" spans="1:10" ht="14.25">
      <c r="A184" s="3" t="s">
        <v>146</v>
      </c>
      <c r="B184" s="2">
        <v>1</v>
      </c>
      <c r="C184" t="s">
        <v>593</v>
      </c>
      <c r="D184" t="s">
        <v>321</v>
      </c>
      <c r="E184" s="1">
        <v>1315</v>
      </c>
      <c r="F184">
        <v>20</v>
      </c>
      <c r="G184" s="1">
        <v>26300</v>
      </c>
      <c r="H184" s="2" t="s">
        <v>2</v>
      </c>
      <c r="I184" s="2" t="s">
        <v>3</v>
      </c>
      <c r="J184">
        <v>73</v>
      </c>
    </row>
    <row r="185" spans="1:10" ht="14.25">
      <c r="A185" s="3" t="s">
        <v>147</v>
      </c>
      <c r="B185" s="2">
        <v>1</v>
      </c>
      <c r="C185" t="s">
        <v>613</v>
      </c>
      <c r="D185" t="s">
        <v>415</v>
      </c>
      <c r="E185">
        <v>360</v>
      </c>
      <c r="F185">
        <v>25</v>
      </c>
      <c r="G185" s="1">
        <v>9000</v>
      </c>
      <c r="H185" s="2" t="s">
        <v>2</v>
      </c>
      <c r="I185" s="2" t="s">
        <v>3</v>
      </c>
      <c r="J185">
        <v>63</v>
      </c>
    </row>
    <row r="186" spans="1:10" ht="14.25">
      <c r="A186" s="3" t="s">
        <v>147</v>
      </c>
      <c r="B186" s="2">
        <v>2</v>
      </c>
      <c r="C186" t="s">
        <v>425</v>
      </c>
      <c r="D186" t="s">
        <v>416</v>
      </c>
      <c r="E186">
        <v>410</v>
      </c>
      <c r="F186">
        <v>29</v>
      </c>
      <c r="G186" s="1">
        <v>11890</v>
      </c>
      <c r="H186" s="2" t="s">
        <v>2</v>
      </c>
      <c r="I186" s="2" t="s">
        <v>3</v>
      </c>
      <c r="J186">
        <v>65</v>
      </c>
    </row>
    <row r="187" spans="1:10" ht="14.25">
      <c r="A187" s="3" t="s">
        <v>148</v>
      </c>
      <c r="B187" s="2">
        <v>1</v>
      </c>
      <c r="C187" t="s">
        <v>623</v>
      </c>
      <c r="D187" t="s">
        <v>417</v>
      </c>
      <c r="E187" s="1">
        <v>1200</v>
      </c>
      <c r="F187">
        <v>22</v>
      </c>
      <c r="G187" s="1">
        <v>26400</v>
      </c>
      <c r="H187" s="2" t="s">
        <v>2</v>
      </c>
      <c r="I187" s="2" t="s">
        <v>4</v>
      </c>
      <c r="J187">
        <v>92</v>
      </c>
    </row>
    <row r="188" spans="1:10" ht="14.25">
      <c r="A188" s="3" t="s">
        <v>148</v>
      </c>
      <c r="B188" s="2">
        <v>2</v>
      </c>
      <c r="C188" t="s">
        <v>624</v>
      </c>
      <c r="D188" t="s">
        <v>334</v>
      </c>
      <c r="E188">
        <v>425</v>
      </c>
      <c r="F188">
        <v>23</v>
      </c>
      <c r="G188" s="1">
        <v>9775</v>
      </c>
      <c r="H188" s="2" t="s">
        <v>2</v>
      </c>
      <c r="I188" s="2" t="s">
        <v>4</v>
      </c>
      <c r="J188">
        <v>93</v>
      </c>
    </row>
    <row r="189" spans="1:10" ht="14.25">
      <c r="A189" s="3" t="s">
        <v>149</v>
      </c>
      <c r="B189" s="2">
        <v>1</v>
      </c>
      <c r="C189" t="s">
        <v>625</v>
      </c>
      <c r="D189" t="s">
        <v>418</v>
      </c>
      <c r="E189">
        <v>200</v>
      </c>
      <c r="F189">
        <v>28</v>
      </c>
      <c r="G189" s="1">
        <v>5600</v>
      </c>
      <c r="H189" s="2" t="s">
        <v>2</v>
      </c>
      <c r="I189" s="2" t="s">
        <v>4</v>
      </c>
      <c r="J189">
        <v>94</v>
      </c>
    </row>
    <row r="190" spans="1:10" ht="14.25">
      <c r="A190" s="3" t="s">
        <v>149</v>
      </c>
      <c r="B190" s="2">
        <v>2</v>
      </c>
      <c r="C190" t="s">
        <v>418</v>
      </c>
      <c r="D190" t="s">
        <v>419</v>
      </c>
      <c r="E190">
        <v>721</v>
      </c>
      <c r="F190">
        <v>21</v>
      </c>
      <c r="G190" s="1">
        <v>15141</v>
      </c>
      <c r="H190" s="2" t="s">
        <v>2</v>
      </c>
      <c r="I190" s="2" t="s">
        <v>3</v>
      </c>
      <c r="J190">
        <v>60</v>
      </c>
    </row>
    <row r="191" spans="1:10" ht="14.25">
      <c r="A191" s="3" t="s">
        <v>150</v>
      </c>
      <c r="B191" s="2" t="s">
        <v>8</v>
      </c>
      <c r="C191" t="s">
        <v>325</v>
      </c>
      <c r="D191" t="s">
        <v>420</v>
      </c>
      <c r="E191" s="1">
        <v>1257</v>
      </c>
      <c r="F191">
        <v>25</v>
      </c>
      <c r="G191" s="1">
        <v>31425</v>
      </c>
      <c r="H191" s="2" t="s">
        <v>6</v>
      </c>
      <c r="I191" s="2" t="s">
        <v>4</v>
      </c>
      <c r="J191">
        <v>92</v>
      </c>
    </row>
    <row r="192" spans="1:10" ht="14.25">
      <c r="A192" s="3" t="s">
        <v>150</v>
      </c>
      <c r="B192" s="2">
        <v>2</v>
      </c>
      <c r="C192" t="s">
        <v>420</v>
      </c>
      <c r="D192" t="s">
        <v>421</v>
      </c>
      <c r="E192" s="1">
        <v>1707</v>
      </c>
      <c r="F192">
        <v>27</v>
      </c>
      <c r="G192" s="1">
        <v>46089</v>
      </c>
      <c r="H192" s="2" t="s">
        <v>6</v>
      </c>
      <c r="I192" s="2" t="s">
        <v>4</v>
      </c>
      <c r="J192">
        <v>92</v>
      </c>
    </row>
    <row r="193" spans="1:10" ht="14.25">
      <c r="A193" s="3" t="s">
        <v>150</v>
      </c>
      <c r="B193" s="2" t="s">
        <v>21</v>
      </c>
      <c r="C193" t="s">
        <v>626</v>
      </c>
      <c r="D193" t="s">
        <v>422</v>
      </c>
      <c r="E193" s="1">
        <v>1400</v>
      </c>
      <c r="F193">
        <v>25</v>
      </c>
      <c r="G193" s="1">
        <v>35000</v>
      </c>
      <c r="H193" s="2" t="s">
        <v>2</v>
      </c>
      <c r="I193" s="2" t="s">
        <v>3</v>
      </c>
      <c r="J193">
        <v>75</v>
      </c>
    </row>
    <row r="194" spans="1:10" ht="14.25">
      <c r="A194" s="3" t="s">
        <v>151</v>
      </c>
      <c r="B194" s="2">
        <v>1</v>
      </c>
      <c r="C194" t="s">
        <v>627</v>
      </c>
      <c r="D194" t="s">
        <v>423</v>
      </c>
      <c r="E194" s="1">
        <v>2200</v>
      </c>
      <c r="F194">
        <v>23</v>
      </c>
      <c r="G194" s="1">
        <v>50600</v>
      </c>
      <c r="H194" s="2" t="s">
        <v>6</v>
      </c>
      <c r="I194" s="2" t="s">
        <v>4</v>
      </c>
      <c r="J194">
        <v>29</v>
      </c>
    </row>
    <row r="195" spans="1:10" ht="14.25">
      <c r="A195" s="3" t="s">
        <v>152</v>
      </c>
      <c r="B195" s="2">
        <v>1</v>
      </c>
      <c r="C195" t="s">
        <v>580</v>
      </c>
      <c r="D195" t="s">
        <v>321</v>
      </c>
      <c r="E195">
        <v>267</v>
      </c>
      <c r="F195">
        <v>26</v>
      </c>
      <c r="G195" s="1">
        <v>6942</v>
      </c>
      <c r="H195" s="2" t="s">
        <v>2</v>
      </c>
      <c r="I195" s="2" t="s">
        <v>3</v>
      </c>
      <c r="J195">
        <v>70</v>
      </c>
    </row>
    <row r="196" spans="1:10" ht="14.25">
      <c r="A196" s="3" t="s">
        <v>153</v>
      </c>
      <c r="B196" s="2">
        <v>1</v>
      </c>
      <c r="C196" t="s">
        <v>628</v>
      </c>
      <c r="D196" t="s">
        <v>334</v>
      </c>
      <c r="E196">
        <v>400</v>
      </c>
      <c r="F196">
        <v>15</v>
      </c>
      <c r="G196" s="1">
        <v>6000</v>
      </c>
      <c r="H196" s="2" t="s">
        <v>2</v>
      </c>
      <c r="I196" s="2" t="s">
        <v>4</v>
      </c>
      <c r="J196">
        <v>93</v>
      </c>
    </row>
    <row r="197" spans="1:10" ht="14.25">
      <c r="A197" s="3" t="s">
        <v>154</v>
      </c>
      <c r="B197" s="2">
        <v>1</v>
      </c>
      <c r="C197" t="s">
        <v>613</v>
      </c>
      <c r="D197" t="s">
        <v>424</v>
      </c>
      <c r="E197">
        <v>210</v>
      </c>
      <c r="F197">
        <v>25</v>
      </c>
      <c r="G197" s="1">
        <v>5250</v>
      </c>
      <c r="H197" s="2" t="s">
        <v>2</v>
      </c>
      <c r="I197" s="2" t="s">
        <v>4</v>
      </c>
      <c r="J197">
        <v>94</v>
      </c>
    </row>
    <row r="198" spans="1:10" ht="14.25">
      <c r="A198" s="3" t="s">
        <v>154</v>
      </c>
      <c r="B198" s="2">
        <v>2</v>
      </c>
      <c r="C198" t="s">
        <v>425</v>
      </c>
      <c r="D198" t="s">
        <v>416</v>
      </c>
      <c r="E198">
        <v>320</v>
      </c>
      <c r="F198">
        <v>29</v>
      </c>
      <c r="G198" s="1">
        <v>9280</v>
      </c>
      <c r="H198" s="2" t="s">
        <v>2</v>
      </c>
      <c r="I198" s="2" t="s">
        <v>4</v>
      </c>
      <c r="J198">
        <v>93</v>
      </c>
    </row>
    <row r="199" spans="1:10" ht="14.25">
      <c r="A199" s="3" t="s">
        <v>155</v>
      </c>
      <c r="B199" s="2">
        <v>1</v>
      </c>
      <c r="C199" t="s">
        <v>416</v>
      </c>
      <c r="D199" t="s">
        <v>425</v>
      </c>
      <c r="E199">
        <v>775</v>
      </c>
      <c r="F199">
        <v>26</v>
      </c>
      <c r="G199" s="1">
        <v>20150</v>
      </c>
      <c r="H199" s="2" t="s">
        <v>2</v>
      </c>
      <c r="I199" s="2" t="s">
        <v>3</v>
      </c>
      <c r="J199">
        <v>74</v>
      </c>
    </row>
    <row r="200" spans="1:10" ht="14.25">
      <c r="A200" s="3" t="s">
        <v>155</v>
      </c>
      <c r="B200" s="2">
        <v>2</v>
      </c>
      <c r="C200" t="s">
        <v>629</v>
      </c>
      <c r="D200" t="s">
        <v>426</v>
      </c>
      <c r="E200">
        <v>520</v>
      </c>
      <c r="F200">
        <v>25</v>
      </c>
      <c r="G200" s="1">
        <v>13000</v>
      </c>
      <c r="H200" s="2" t="s">
        <v>2</v>
      </c>
      <c r="I200" s="2" t="s">
        <v>3</v>
      </c>
      <c r="J200">
        <v>87</v>
      </c>
    </row>
    <row r="201" spans="1:10" ht="14.25">
      <c r="A201" s="3" t="s">
        <v>156</v>
      </c>
      <c r="B201" s="2">
        <v>1</v>
      </c>
      <c r="C201" t="s">
        <v>630</v>
      </c>
      <c r="D201" t="s">
        <v>427</v>
      </c>
      <c r="E201">
        <v>950</v>
      </c>
      <c r="F201">
        <v>32</v>
      </c>
      <c r="G201" s="1">
        <v>30400</v>
      </c>
      <c r="H201" s="2" t="s">
        <v>6</v>
      </c>
      <c r="I201" s="2" t="s">
        <v>4</v>
      </c>
      <c r="J201">
        <v>82</v>
      </c>
    </row>
    <row r="202" spans="1:10" ht="14.25">
      <c r="A202" s="3" t="s">
        <v>156</v>
      </c>
      <c r="B202" s="2">
        <v>2</v>
      </c>
      <c r="C202" t="s">
        <v>631</v>
      </c>
      <c r="D202" t="s">
        <v>341</v>
      </c>
      <c r="E202">
        <v>800</v>
      </c>
      <c r="F202">
        <v>32</v>
      </c>
      <c r="G202" s="1">
        <v>25600</v>
      </c>
      <c r="H202" s="2" t="s">
        <v>2</v>
      </c>
      <c r="I202" s="2" t="s">
        <v>3</v>
      </c>
      <c r="J202">
        <v>91</v>
      </c>
    </row>
    <row r="203" spans="1:10" ht="14.25">
      <c r="A203" s="3" t="s">
        <v>157</v>
      </c>
      <c r="B203" s="2">
        <v>1</v>
      </c>
      <c r="C203" t="s">
        <v>382</v>
      </c>
      <c r="D203" t="s">
        <v>321</v>
      </c>
      <c r="E203">
        <v>420</v>
      </c>
      <c r="F203">
        <v>19</v>
      </c>
      <c r="G203" s="1">
        <v>7980</v>
      </c>
      <c r="H203" s="2" t="s">
        <v>2</v>
      </c>
      <c r="I203" s="2" t="s">
        <v>3</v>
      </c>
      <c r="J203">
        <v>88</v>
      </c>
    </row>
    <row r="204" spans="1:10" ht="14.25">
      <c r="A204" s="3" t="s">
        <v>158</v>
      </c>
      <c r="B204" s="2">
        <v>1</v>
      </c>
      <c r="C204" t="s">
        <v>414</v>
      </c>
      <c r="D204" t="s">
        <v>428</v>
      </c>
      <c r="E204" s="1">
        <v>1610</v>
      </c>
      <c r="F204">
        <v>23</v>
      </c>
      <c r="G204" s="1">
        <v>37030</v>
      </c>
      <c r="H204" s="2" t="s">
        <v>15</v>
      </c>
      <c r="I204" s="2" t="s">
        <v>4</v>
      </c>
      <c r="J204">
        <v>79</v>
      </c>
    </row>
    <row r="205" spans="1:10" ht="14.25">
      <c r="A205" s="3" t="s">
        <v>158</v>
      </c>
      <c r="B205" s="2">
        <v>2</v>
      </c>
      <c r="C205" t="s">
        <v>428</v>
      </c>
      <c r="D205" t="s">
        <v>334</v>
      </c>
      <c r="E205" s="1">
        <v>1820</v>
      </c>
      <c r="F205">
        <v>23</v>
      </c>
      <c r="G205" s="1">
        <v>41860</v>
      </c>
      <c r="H205" s="2" t="s">
        <v>2</v>
      </c>
      <c r="I205" s="2" t="s">
        <v>4</v>
      </c>
      <c r="J205">
        <v>90</v>
      </c>
    </row>
    <row r="206" spans="1:10" ht="14.25">
      <c r="A206" s="3" t="s">
        <v>159</v>
      </c>
      <c r="B206" s="2">
        <v>1</v>
      </c>
      <c r="C206" t="s">
        <v>366</v>
      </c>
      <c r="D206" t="s">
        <v>429</v>
      </c>
      <c r="E206" s="1">
        <v>2048</v>
      </c>
      <c r="F206">
        <v>22</v>
      </c>
      <c r="G206" s="1">
        <v>45056</v>
      </c>
      <c r="H206" s="2" t="s">
        <v>6</v>
      </c>
      <c r="I206" s="2" t="s">
        <v>4</v>
      </c>
      <c r="J206">
        <v>88</v>
      </c>
    </row>
    <row r="207" spans="1:10" ht="14.25">
      <c r="A207" s="3" t="s">
        <v>160</v>
      </c>
      <c r="B207" s="2">
        <v>1</v>
      </c>
      <c r="C207" t="s">
        <v>632</v>
      </c>
      <c r="D207" t="s">
        <v>430</v>
      </c>
      <c r="E207" s="1">
        <v>1155</v>
      </c>
      <c r="F207">
        <v>21</v>
      </c>
      <c r="G207" s="1">
        <v>24255</v>
      </c>
      <c r="H207" s="2" t="s">
        <v>2</v>
      </c>
      <c r="I207" s="2" t="s">
        <v>3</v>
      </c>
      <c r="J207">
        <v>79</v>
      </c>
    </row>
    <row r="208" spans="1:10" ht="14.25">
      <c r="A208" s="3" t="s">
        <v>161</v>
      </c>
      <c r="B208" s="2">
        <v>1</v>
      </c>
      <c r="C208" t="s">
        <v>520</v>
      </c>
      <c r="D208" t="s">
        <v>321</v>
      </c>
      <c r="E208">
        <v>230</v>
      </c>
      <c r="F208">
        <v>31</v>
      </c>
      <c r="G208" s="1">
        <v>7130</v>
      </c>
      <c r="H208" s="2" t="s">
        <v>2</v>
      </c>
      <c r="I208" s="2" t="s">
        <v>4</v>
      </c>
      <c r="J208">
        <v>93</v>
      </c>
    </row>
    <row r="209" spans="1:10" ht="14.25">
      <c r="A209" s="3" t="s">
        <v>162</v>
      </c>
      <c r="B209" s="2">
        <v>1</v>
      </c>
      <c r="C209" t="s">
        <v>633</v>
      </c>
      <c r="D209" t="s">
        <v>431</v>
      </c>
      <c r="E209" s="1">
        <v>1988</v>
      </c>
      <c r="F209">
        <v>28</v>
      </c>
      <c r="G209" s="1">
        <v>55664</v>
      </c>
      <c r="H209" s="2" t="s">
        <v>2</v>
      </c>
      <c r="I209" s="2" t="s">
        <v>4</v>
      </c>
      <c r="J209">
        <v>92</v>
      </c>
    </row>
    <row r="210" spans="1:10" ht="14.25">
      <c r="A210" s="3" t="s">
        <v>163</v>
      </c>
      <c r="B210" s="2">
        <v>1</v>
      </c>
      <c r="C210" t="s">
        <v>634</v>
      </c>
      <c r="D210" t="s">
        <v>321</v>
      </c>
      <c r="E210">
        <v>466</v>
      </c>
      <c r="F210">
        <v>29</v>
      </c>
      <c r="G210" s="1">
        <v>13514</v>
      </c>
      <c r="H210" s="2" t="s">
        <v>2</v>
      </c>
      <c r="I210" s="2" t="s">
        <v>4</v>
      </c>
      <c r="J210">
        <v>94</v>
      </c>
    </row>
    <row r="211" spans="1:10" ht="14.25">
      <c r="A211" s="3" t="s">
        <v>164</v>
      </c>
      <c r="B211" s="2">
        <v>1</v>
      </c>
      <c r="C211" t="s">
        <v>634</v>
      </c>
      <c r="D211" t="s">
        <v>321</v>
      </c>
      <c r="E211">
        <v>365</v>
      </c>
      <c r="F211">
        <v>29</v>
      </c>
      <c r="G211" s="1">
        <v>10585</v>
      </c>
      <c r="H211" s="2" t="s">
        <v>2</v>
      </c>
      <c r="I211" s="2" t="s">
        <v>4</v>
      </c>
      <c r="J211">
        <v>92</v>
      </c>
    </row>
    <row r="212" spans="1:10" ht="14.25">
      <c r="A212" s="3" t="s">
        <v>165</v>
      </c>
      <c r="B212" s="2">
        <v>1</v>
      </c>
      <c r="C212" t="s">
        <v>635</v>
      </c>
      <c r="D212" t="s">
        <v>321</v>
      </c>
      <c r="E212">
        <v>208</v>
      </c>
      <c r="F212">
        <v>21</v>
      </c>
      <c r="G212" s="1">
        <v>4368</v>
      </c>
      <c r="H212" s="2" t="s">
        <v>2</v>
      </c>
      <c r="I212" s="2" t="s">
        <v>4</v>
      </c>
      <c r="J212">
        <v>92</v>
      </c>
    </row>
    <row r="213" spans="1:10" ht="14.25">
      <c r="A213" s="3" t="s">
        <v>166</v>
      </c>
      <c r="B213" s="2">
        <v>1</v>
      </c>
      <c r="C213" t="s">
        <v>636</v>
      </c>
      <c r="D213" t="s">
        <v>432</v>
      </c>
      <c r="E213" s="1">
        <v>1296</v>
      </c>
      <c r="F213">
        <v>21</v>
      </c>
      <c r="G213" s="1">
        <v>27216</v>
      </c>
      <c r="H213" s="2" t="s">
        <v>2</v>
      </c>
      <c r="I213" s="2" t="s">
        <v>4</v>
      </c>
      <c r="J213">
        <v>91</v>
      </c>
    </row>
    <row r="214" spans="1:10" ht="14.25">
      <c r="A214" s="3" t="s">
        <v>167</v>
      </c>
      <c r="B214" s="2">
        <v>1</v>
      </c>
      <c r="C214" t="s">
        <v>353</v>
      </c>
      <c r="D214" t="s">
        <v>334</v>
      </c>
      <c r="E214">
        <v>379</v>
      </c>
      <c r="F214">
        <v>22</v>
      </c>
      <c r="G214" s="1">
        <v>8338</v>
      </c>
      <c r="H214" s="2" t="s">
        <v>2</v>
      </c>
      <c r="I214" s="2" t="s">
        <v>3</v>
      </c>
      <c r="J214">
        <v>89</v>
      </c>
    </row>
    <row r="215" spans="1:10" ht="14.25">
      <c r="A215" s="3" t="s">
        <v>168</v>
      </c>
      <c r="B215" s="2" t="s">
        <v>5</v>
      </c>
      <c r="C215" t="s">
        <v>325</v>
      </c>
      <c r="D215" t="s">
        <v>433</v>
      </c>
      <c r="E215" s="1">
        <v>2716</v>
      </c>
      <c r="F215">
        <v>35</v>
      </c>
      <c r="G215" s="1">
        <v>89612</v>
      </c>
      <c r="H215" s="2" t="s">
        <v>6</v>
      </c>
      <c r="I215" s="2" t="s">
        <v>4</v>
      </c>
      <c r="J215">
        <v>89</v>
      </c>
    </row>
    <row r="216" spans="1:10" ht="14.25">
      <c r="A216" s="3" t="s">
        <v>168</v>
      </c>
      <c r="B216" s="2">
        <v>4</v>
      </c>
      <c r="C216" t="s">
        <v>433</v>
      </c>
      <c r="D216" t="s">
        <v>434</v>
      </c>
      <c r="E216">
        <v>916</v>
      </c>
      <c r="F216">
        <v>35</v>
      </c>
      <c r="G216" s="1">
        <v>32060</v>
      </c>
      <c r="H216" s="2" t="s">
        <v>6</v>
      </c>
      <c r="I216" s="2" t="s">
        <v>3</v>
      </c>
      <c r="J216">
        <v>91</v>
      </c>
    </row>
    <row r="217" spans="1:10" ht="14.25">
      <c r="A217" s="3" t="s">
        <v>168</v>
      </c>
      <c r="B217" s="2">
        <v>5</v>
      </c>
      <c r="C217" t="s">
        <v>434</v>
      </c>
      <c r="D217" t="s">
        <v>435</v>
      </c>
      <c r="E217" s="1">
        <v>1081</v>
      </c>
      <c r="F217">
        <v>35</v>
      </c>
      <c r="G217" s="1">
        <v>37835</v>
      </c>
      <c r="H217" s="2" t="s">
        <v>6</v>
      </c>
      <c r="I217" s="2" t="s">
        <v>3</v>
      </c>
      <c r="J217">
        <v>93</v>
      </c>
    </row>
    <row r="218" spans="1:10" ht="14.25">
      <c r="A218" s="3" t="s">
        <v>168</v>
      </c>
      <c r="B218" s="2" t="s">
        <v>21</v>
      </c>
      <c r="C218" t="s">
        <v>435</v>
      </c>
      <c r="D218" t="s">
        <v>325</v>
      </c>
      <c r="E218" s="1">
        <v>1870</v>
      </c>
      <c r="F218">
        <v>33</v>
      </c>
      <c r="G218" s="1">
        <v>61710</v>
      </c>
      <c r="H218" s="2" t="s">
        <v>6</v>
      </c>
      <c r="I218" s="2" t="s">
        <v>3</v>
      </c>
      <c r="J218">
        <v>93</v>
      </c>
    </row>
    <row r="219" spans="1:10" ht="14.25">
      <c r="A219" s="3" t="s">
        <v>168</v>
      </c>
      <c r="B219" s="2" t="s">
        <v>22</v>
      </c>
      <c r="C219" t="s">
        <v>325</v>
      </c>
      <c r="D219" t="s">
        <v>334</v>
      </c>
      <c r="E219" s="1">
        <v>1042</v>
      </c>
      <c r="F219">
        <v>32</v>
      </c>
      <c r="G219" s="1">
        <v>33344</v>
      </c>
      <c r="H219" s="2" t="s">
        <v>2</v>
      </c>
      <c r="I219" s="2" t="s">
        <v>3</v>
      </c>
      <c r="J219">
        <v>80</v>
      </c>
    </row>
    <row r="220" spans="1:10" ht="14.25">
      <c r="A220" s="3" t="s">
        <v>169</v>
      </c>
      <c r="B220" s="2">
        <v>1</v>
      </c>
      <c r="C220" t="s">
        <v>549</v>
      </c>
      <c r="D220" t="s">
        <v>321</v>
      </c>
      <c r="E220">
        <v>275</v>
      </c>
      <c r="F220">
        <v>21</v>
      </c>
      <c r="G220" s="1">
        <v>5775</v>
      </c>
      <c r="H220" s="2" t="s">
        <v>2</v>
      </c>
      <c r="I220" s="2" t="s">
        <v>4</v>
      </c>
      <c r="J220">
        <v>91</v>
      </c>
    </row>
    <row r="221" spans="1:10" ht="14.25">
      <c r="A221" s="3" t="s">
        <v>170</v>
      </c>
      <c r="B221" s="2">
        <v>1</v>
      </c>
      <c r="C221" t="s">
        <v>416</v>
      </c>
      <c r="D221" t="s">
        <v>436</v>
      </c>
      <c r="E221">
        <v>460</v>
      </c>
      <c r="F221">
        <v>24</v>
      </c>
      <c r="G221" s="1">
        <v>11040</v>
      </c>
      <c r="H221" s="2" t="s">
        <v>2</v>
      </c>
      <c r="I221" s="2" t="s">
        <v>3</v>
      </c>
      <c r="J221">
        <v>88</v>
      </c>
    </row>
    <row r="222" spans="1:10" ht="14.25">
      <c r="A222" s="3" t="s">
        <v>170</v>
      </c>
      <c r="B222" s="2">
        <v>2</v>
      </c>
      <c r="C222" t="s">
        <v>436</v>
      </c>
      <c r="D222" t="s">
        <v>324</v>
      </c>
      <c r="E222">
        <v>537</v>
      </c>
      <c r="F222">
        <v>24</v>
      </c>
      <c r="G222" s="1">
        <v>12888</v>
      </c>
      <c r="H222" s="2" t="s">
        <v>2</v>
      </c>
      <c r="I222" s="2" t="s">
        <v>3</v>
      </c>
      <c r="J222">
        <v>87</v>
      </c>
    </row>
    <row r="223" spans="1:10" ht="14.25">
      <c r="A223" s="3" t="s">
        <v>171</v>
      </c>
      <c r="B223" s="2">
        <v>1</v>
      </c>
      <c r="C223" t="s">
        <v>469</v>
      </c>
      <c r="D223" t="s">
        <v>321</v>
      </c>
      <c r="E223">
        <v>320</v>
      </c>
      <c r="F223">
        <v>29</v>
      </c>
      <c r="G223" s="1">
        <v>9280</v>
      </c>
      <c r="H223" s="2" t="s">
        <v>2</v>
      </c>
      <c r="I223" s="2" t="s">
        <v>3</v>
      </c>
      <c r="J223">
        <v>65</v>
      </c>
    </row>
    <row r="224" spans="1:10" ht="14.25">
      <c r="A224" s="3" t="s">
        <v>172</v>
      </c>
      <c r="B224" s="2">
        <v>1</v>
      </c>
      <c r="C224" t="s">
        <v>614</v>
      </c>
      <c r="D224" t="s">
        <v>321</v>
      </c>
      <c r="E224">
        <v>492</v>
      </c>
      <c r="F224">
        <v>25</v>
      </c>
      <c r="G224" s="1">
        <v>12300</v>
      </c>
      <c r="H224" s="2" t="s">
        <v>2</v>
      </c>
      <c r="I224" s="2" t="s">
        <v>3</v>
      </c>
      <c r="J224">
        <v>87</v>
      </c>
    </row>
    <row r="225" spans="1:10" ht="14.25">
      <c r="A225" s="3" t="s">
        <v>173</v>
      </c>
      <c r="B225" s="2">
        <v>1</v>
      </c>
      <c r="C225" t="s">
        <v>613</v>
      </c>
      <c r="D225" t="s">
        <v>437</v>
      </c>
      <c r="E225" s="1">
        <v>1765</v>
      </c>
      <c r="F225">
        <v>25</v>
      </c>
      <c r="G225" s="1">
        <v>44125</v>
      </c>
      <c r="H225" s="2" t="s">
        <v>2</v>
      </c>
      <c r="I225" s="2" t="s">
        <v>3</v>
      </c>
      <c r="J225">
        <v>85</v>
      </c>
    </row>
    <row r="226" spans="1:10" ht="14.25">
      <c r="A226" s="3" t="s">
        <v>174</v>
      </c>
      <c r="B226" s="2">
        <v>1</v>
      </c>
      <c r="C226" t="s">
        <v>575</v>
      </c>
      <c r="D226" t="s">
        <v>321</v>
      </c>
      <c r="E226">
        <v>335</v>
      </c>
      <c r="F226">
        <v>20</v>
      </c>
      <c r="G226" s="1">
        <v>6700</v>
      </c>
      <c r="H226" s="2" t="s">
        <v>2</v>
      </c>
      <c r="I226" s="2" t="s">
        <v>4</v>
      </c>
      <c r="J226">
        <v>94</v>
      </c>
    </row>
    <row r="227" spans="1:10" ht="14.25">
      <c r="A227" s="3" t="s">
        <v>175</v>
      </c>
      <c r="B227" s="2">
        <v>1</v>
      </c>
      <c r="C227" t="s">
        <v>586</v>
      </c>
      <c r="D227" t="s">
        <v>438</v>
      </c>
      <c r="E227" s="1">
        <v>1300</v>
      </c>
      <c r="F227">
        <v>30</v>
      </c>
      <c r="G227" s="1">
        <v>39000</v>
      </c>
      <c r="H227" s="2" t="s">
        <v>2</v>
      </c>
      <c r="I227" s="2" t="s">
        <v>4</v>
      </c>
      <c r="J227">
        <v>85</v>
      </c>
    </row>
    <row r="228" spans="1:10" ht="14.25">
      <c r="A228" s="3" t="s">
        <v>176</v>
      </c>
      <c r="B228" s="2">
        <v>1</v>
      </c>
      <c r="C228" t="s">
        <v>637</v>
      </c>
      <c r="D228" t="s">
        <v>439</v>
      </c>
      <c r="E228" s="1">
        <v>2600</v>
      </c>
      <c r="F228">
        <v>18</v>
      </c>
      <c r="G228" s="1">
        <v>46800</v>
      </c>
      <c r="H228" s="2" t="s">
        <v>2</v>
      </c>
      <c r="I228" s="2" t="s">
        <v>4</v>
      </c>
      <c r="J228">
        <v>93</v>
      </c>
    </row>
    <row r="229" spans="1:10" ht="14.25">
      <c r="A229" s="3" t="s">
        <v>177</v>
      </c>
      <c r="B229" s="2">
        <v>1</v>
      </c>
      <c r="C229" t="s">
        <v>638</v>
      </c>
      <c r="D229" t="s">
        <v>321</v>
      </c>
      <c r="E229">
        <v>860</v>
      </c>
      <c r="F229">
        <v>17</v>
      </c>
      <c r="G229" s="1">
        <v>14620</v>
      </c>
      <c r="H229" s="2" t="s">
        <v>2</v>
      </c>
      <c r="I229" s="2" t="s">
        <v>3</v>
      </c>
      <c r="J229">
        <v>85</v>
      </c>
    </row>
    <row r="230" spans="1:10" ht="14.25">
      <c r="A230" s="3" t="s">
        <v>178</v>
      </c>
      <c r="B230" s="2" t="s">
        <v>5</v>
      </c>
      <c r="C230" t="s">
        <v>395</v>
      </c>
      <c r="D230" t="s">
        <v>440</v>
      </c>
      <c r="E230" s="1">
        <v>1701</v>
      </c>
      <c r="F230">
        <v>21</v>
      </c>
      <c r="G230" s="1">
        <v>35721</v>
      </c>
      <c r="H230" s="2" t="s">
        <v>2</v>
      </c>
      <c r="I230" s="2" t="s">
        <v>4</v>
      </c>
      <c r="J230">
        <v>87</v>
      </c>
    </row>
    <row r="231" spans="1:10" ht="14.25">
      <c r="A231" s="3" t="s">
        <v>178</v>
      </c>
      <c r="B231" s="2" t="s">
        <v>23</v>
      </c>
      <c r="C231" t="s">
        <v>440</v>
      </c>
      <c r="D231" t="s">
        <v>441</v>
      </c>
      <c r="E231" s="1">
        <v>1576</v>
      </c>
      <c r="F231">
        <v>21</v>
      </c>
      <c r="G231" s="1">
        <v>33096</v>
      </c>
      <c r="H231" s="2" t="s">
        <v>2</v>
      </c>
      <c r="I231" s="2" t="s">
        <v>3</v>
      </c>
      <c r="J231">
        <v>87</v>
      </c>
    </row>
    <row r="232" spans="1:10" ht="14.25">
      <c r="A232" s="3" t="s">
        <v>179</v>
      </c>
      <c r="B232" s="2">
        <v>1</v>
      </c>
      <c r="C232" t="s">
        <v>352</v>
      </c>
      <c r="D232" t="s">
        <v>334</v>
      </c>
      <c r="E232" s="1">
        <v>3080</v>
      </c>
      <c r="F232">
        <v>15</v>
      </c>
      <c r="G232" s="1">
        <v>46200</v>
      </c>
      <c r="H232" s="2" t="s">
        <v>2</v>
      </c>
      <c r="I232" s="2" t="s">
        <v>3</v>
      </c>
      <c r="J232">
        <v>84</v>
      </c>
    </row>
    <row r="233" spans="1:10" ht="14.25">
      <c r="A233" s="3" t="s">
        <v>180</v>
      </c>
      <c r="B233" s="2" t="s">
        <v>8</v>
      </c>
      <c r="C233" t="s">
        <v>639</v>
      </c>
      <c r="D233" t="s">
        <v>442</v>
      </c>
      <c r="E233" s="1">
        <v>2400</v>
      </c>
      <c r="F233">
        <v>20</v>
      </c>
      <c r="G233" s="1">
        <v>48000</v>
      </c>
      <c r="H233" s="2" t="s">
        <v>2</v>
      </c>
      <c r="I233" s="2" t="s">
        <v>4</v>
      </c>
      <c r="J233">
        <v>95</v>
      </c>
    </row>
    <row r="234" spans="1:10" ht="14.25">
      <c r="A234" s="3" t="s">
        <v>180</v>
      </c>
      <c r="B234" s="2" t="s">
        <v>16</v>
      </c>
      <c r="C234" t="s">
        <v>442</v>
      </c>
      <c r="D234" t="s">
        <v>443</v>
      </c>
      <c r="E234" s="1">
        <v>2100</v>
      </c>
      <c r="F234">
        <v>20</v>
      </c>
      <c r="G234" s="1">
        <v>42000</v>
      </c>
      <c r="H234" s="2" t="s">
        <v>2</v>
      </c>
      <c r="I234" s="2" t="s">
        <v>4</v>
      </c>
      <c r="J234">
        <v>94</v>
      </c>
    </row>
    <row r="235" spans="1:10" ht="14.25">
      <c r="A235" s="3" t="s">
        <v>180</v>
      </c>
      <c r="B235" s="2">
        <v>2</v>
      </c>
      <c r="C235" t="s">
        <v>443</v>
      </c>
      <c r="D235" t="s">
        <v>444</v>
      </c>
      <c r="E235" s="1">
        <v>2881</v>
      </c>
      <c r="F235">
        <v>20</v>
      </c>
      <c r="G235" s="1">
        <v>57620</v>
      </c>
      <c r="H235" s="2" t="s">
        <v>2</v>
      </c>
      <c r="I235" s="2" t="s">
        <v>3</v>
      </c>
      <c r="J235">
        <v>84</v>
      </c>
    </row>
    <row r="236" spans="1:10" ht="14.25">
      <c r="A236" s="3" t="s">
        <v>180</v>
      </c>
      <c r="B236" s="2">
        <v>3</v>
      </c>
      <c r="C236" t="s">
        <v>444</v>
      </c>
      <c r="D236" t="s">
        <v>445</v>
      </c>
      <c r="E236" s="1">
        <v>1094</v>
      </c>
      <c r="F236">
        <v>20</v>
      </c>
      <c r="G236" s="1">
        <v>21880</v>
      </c>
      <c r="H236" s="2" t="s">
        <v>2</v>
      </c>
      <c r="I236" s="2" t="s">
        <v>4</v>
      </c>
      <c r="J236">
        <v>94</v>
      </c>
    </row>
    <row r="237" spans="1:10" ht="14.25">
      <c r="A237" s="3" t="s">
        <v>181</v>
      </c>
      <c r="B237" s="2">
        <v>1</v>
      </c>
      <c r="C237" t="s">
        <v>640</v>
      </c>
      <c r="D237" t="s">
        <v>446</v>
      </c>
      <c r="E237" s="1">
        <v>1530</v>
      </c>
      <c r="F237">
        <v>15</v>
      </c>
      <c r="G237" s="1">
        <v>22950</v>
      </c>
      <c r="H237" s="2" t="s">
        <v>2</v>
      </c>
      <c r="I237" s="2" t="s">
        <v>3</v>
      </c>
      <c r="J237">
        <v>92</v>
      </c>
    </row>
    <row r="238" spans="1:10" ht="14.25">
      <c r="A238" s="3" t="s">
        <v>182</v>
      </c>
      <c r="B238" s="2">
        <v>1</v>
      </c>
      <c r="C238" t="s">
        <v>641</v>
      </c>
      <c r="D238" t="s">
        <v>321</v>
      </c>
      <c r="E238">
        <v>330</v>
      </c>
      <c r="F238">
        <v>16</v>
      </c>
      <c r="G238" s="1">
        <v>5280</v>
      </c>
      <c r="H238" s="2" t="s">
        <v>2</v>
      </c>
      <c r="I238" s="2" t="s">
        <v>4</v>
      </c>
      <c r="J238">
        <v>71</v>
      </c>
    </row>
    <row r="239" spans="1:10" ht="14.25">
      <c r="A239" s="3" t="s">
        <v>183</v>
      </c>
      <c r="B239" s="2">
        <v>1</v>
      </c>
      <c r="C239" t="s">
        <v>642</v>
      </c>
      <c r="D239" t="s">
        <v>321</v>
      </c>
      <c r="E239">
        <v>505</v>
      </c>
      <c r="F239">
        <v>25</v>
      </c>
      <c r="G239" s="1">
        <v>12625</v>
      </c>
      <c r="H239" s="2" t="s">
        <v>2</v>
      </c>
      <c r="I239" s="2" t="s">
        <v>4</v>
      </c>
      <c r="J239">
        <v>94</v>
      </c>
    </row>
    <row r="240" spans="1:10" ht="14.25">
      <c r="A240" s="3" t="s">
        <v>184</v>
      </c>
      <c r="B240" s="2">
        <v>1</v>
      </c>
      <c r="C240" t="s">
        <v>643</v>
      </c>
      <c r="D240" t="s">
        <v>447</v>
      </c>
      <c r="E240" s="1">
        <v>1610</v>
      </c>
      <c r="F240">
        <v>16</v>
      </c>
      <c r="G240" s="1">
        <v>25760</v>
      </c>
      <c r="H240" s="2" t="s">
        <v>2</v>
      </c>
      <c r="I240" s="2" t="s">
        <v>3</v>
      </c>
      <c r="J240">
        <v>89</v>
      </c>
    </row>
    <row r="241" spans="1:10" ht="14.25">
      <c r="A241" s="3" t="s">
        <v>185</v>
      </c>
      <c r="B241" s="2">
        <v>1</v>
      </c>
      <c r="C241" t="s">
        <v>405</v>
      </c>
      <c r="D241" t="s">
        <v>448</v>
      </c>
      <c r="E241">
        <v>885</v>
      </c>
      <c r="F241">
        <v>22</v>
      </c>
      <c r="G241" s="1">
        <v>19470</v>
      </c>
      <c r="H241" s="2" t="s">
        <v>6</v>
      </c>
      <c r="I241" s="2" t="s">
        <v>4</v>
      </c>
      <c r="J241">
        <v>93</v>
      </c>
    </row>
    <row r="242" spans="1:10" ht="14.25">
      <c r="A242" s="3" t="s">
        <v>186</v>
      </c>
      <c r="B242" s="2">
        <v>1</v>
      </c>
      <c r="C242" t="s">
        <v>360</v>
      </c>
      <c r="D242" t="s">
        <v>449</v>
      </c>
      <c r="E242" s="1">
        <v>1189</v>
      </c>
      <c r="F242">
        <v>19</v>
      </c>
      <c r="G242" s="1">
        <v>22591</v>
      </c>
      <c r="H242" s="2" t="s">
        <v>2</v>
      </c>
      <c r="I242" s="2" t="s">
        <v>4</v>
      </c>
      <c r="J242">
        <v>93</v>
      </c>
    </row>
    <row r="243" spans="1:10" ht="14.25">
      <c r="A243" s="3" t="s">
        <v>186</v>
      </c>
      <c r="B243" s="2">
        <v>2</v>
      </c>
      <c r="C243" t="s">
        <v>449</v>
      </c>
      <c r="D243" t="s">
        <v>450</v>
      </c>
      <c r="E243" s="1">
        <v>1000</v>
      </c>
      <c r="F243">
        <v>19</v>
      </c>
      <c r="G243" s="1">
        <v>19000</v>
      </c>
      <c r="H243" s="2" t="s">
        <v>2</v>
      </c>
      <c r="I243" s="2" t="s">
        <v>4</v>
      </c>
      <c r="J243">
        <v>93</v>
      </c>
    </row>
    <row r="244" spans="1:10" ht="14.25">
      <c r="A244" s="3" t="s">
        <v>186</v>
      </c>
      <c r="B244" s="2">
        <v>3</v>
      </c>
      <c r="C244" t="s">
        <v>450</v>
      </c>
      <c r="D244" t="s">
        <v>451</v>
      </c>
      <c r="E244">
        <v>320</v>
      </c>
      <c r="F244">
        <v>31</v>
      </c>
      <c r="G244" s="1">
        <v>9920</v>
      </c>
      <c r="H244" s="2" t="s">
        <v>6</v>
      </c>
      <c r="I244" s="2" t="s">
        <v>4</v>
      </c>
      <c r="J244">
        <v>92</v>
      </c>
    </row>
    <row r="245" spans="1:10" ht="14.25">
      <c r="A245" s="3" t="s">
        <v>186</v>
      </c>
      <c r="B245" s="2">
        <v>4</v>
      </c>
      <c r="C245" t="s">
        <v>451</v>
      </c>
      <c r="D245" t="s">
        <v>452</v>
      </c>
      <c r="E245" s="1">
        <v>1050</v>
      </c>
      <c r="F245">
        <v>19</v>
      </c>
      <c r="G245" s="1">
        <v>19950</v>
      </c>
      <c r="H245" s="2" t="s">
        <v>2</v>
      </c>
      <c r="I245" s="2" t="s">
        <v>4</v>
      </c>
      <c r="J245">
        <v>93</v>
      </c>
    </row>
    <row r="246" spans="1:10" ht="14.25">
      <c r="A246" s="3" t="s">
        <v>187</v>
      </c>
      <c r="B246" s="2">
        <v>1</v>
      </c>
      <c r="C246" t="s">
        <v>325</v>
      </c>
      <c r="D246" t="s">
        <v>453</v>
      </c>
      <c r="E246">
        <v>932</v>
      </c>
      <c r="F246">
        <v>24</v>
      </c>
      <c r="G246" s="1">
        <v>22368</v>
      </c>
      <c r="H246" s="2" t="s">
        <v>2</v>
      </c>
      <c r="I246" s="2" t="s">
        <v>4</v>
      </c>
      <c r="J246">
        <v>85</v>
      </c>
    </row>
    <row r="247" spans="1:10" ht="14.25">
      <c r="A247" s="3" t="s">
        <v>188</v>
      </c>
      <c r="B247" s="2">
        <v>1</v>
      </c>
      <c r="C247" t="s">
        <v>331</v>
      </c>
      <c r="D247" t="s">
        <v>321</v>
      </c>
      <c r="E247">
        <v>675</v>
      </c>
      <c r="F247">
        <v>24</v>
      </c>
      <c r="G247" s="1">
        <v>16200</v>
      </c>
      <c r="H247" s="2" t="s">
        <v>2</v>
      </c>
      <c r="I247" s="2" t="s">
        <v>3</v>
      </c>
      <c r="J247">
        <v>82</v>
      </c>
    </row>
    <row r="248" spans="1:10" ht="14.25">
      <c r="A248" s="3" t="s">
        <v>189</v>
      </c>
      <c r="B248" s="2">
        <v>1</v>
      </c>
      <c r="C248" t="s">
        <v>593</v>
      </c>
      <c r="D248" t="s">
        <v>321</v>
      </c>
      <c r="E248">
        <v>781</v>
      </c>
      <c r="F248">
        <v>26</v>
      </c>
      <c r="G248" s="1">
        <v>20306</v>
      </c>
      <c r="H248" s="2" t="s">
        <v>2</v>
      </c>
      <c r="I248" s="2" t="s">
        <v>3</v>
      </c>
      <c r="J248">
        <v>84</v>
      </c>
    </row>
    <row r="249" spans="1:10" ht="14.25">
      <c r="A249" s="3" t="s">
        <v>190</v>
      </c>
      <c r="B249" s="2">
        <v>1</v>
      </c>
      <c r="C249" t="s">
        <v>644</v>
      </c>
      <c r="D249" t="s">
        <v>334</v>
      </c>
      <c r="E249" s="1">
        <v>1330</v>
      </c>
      <c r="F249">
        <v>17</v>
      </c>
      <c r="G249" s="1">
        <v>22610</v>
      </c>
      <c r="H249" s="2" t="s">
        <v>2</v>
      </c>
      <c r="I249" s="2" t="s">
        <v>3</v>
      </c>
      <c r="J249">
        <v>77</v>
      </c>
    </row>
    <row r="250" spans="1:10" ht="14.25">
      <c r="A250" s="3" t="s">
        <v>191</v>
      </c>
      <c r="B250" s="2">
        <v>1</v>
      </c>
      <c r="C250" t="s">
        <v>642</v>
      </c>
      <c r="D250" t="s">
        <v>334</v>
      </c>
      <c r="E250">
        <v>580</v>
      </c>
      <c r="F250">
        <v>24</v>
      </c>
      <c r="G250" s="1">
        <v>13920</v>
      </c>
      <c r="H250" s="2" t="s">
        <v>2</v>
      </c>
      <c r="I250" s="2" t="s">
        <v>3</v>
      </c>
      <c r="J250">
        <v>77</v>
      </c>
    </row>
    <row r="251" spans="1:10" ht="14.25">
      <c r="A251" s="3" t="s">
        <v>192</v>
      </c>
      <c r="B251" s="2" t="s">
        <v>8</v>
      </c>
      <c r="C251" t="s">
        <v>645</v>
      </c>
      <c r="D251" t="s">
        <v>454</v>
      </c>
      <c r="E251" s="1">
        <v>1360</v>
      </c>
      <c r="F251">
        <v>19</v>
      </c>
      <c r="G251" s="1">
        <v>25840</v>
      </c>
      <c r="H251" s="2" t="s">
        <v>6</v>
      </c>
      <c r="I251" s="2" t="s">
        <v>4</v>
      </c>
      <c r="J251">
        <v>82</v>
      </c>
    </row>
    <row r="252" spans="1:10" ht="14.25">
      <c r="A252" s="3" t="s">
        <v>192</v>
      </c>
      <c r="B252" s="2">
        <v>2</v>
      </c>
      <c r="C252" t="s">
        <v>454</v>
      </c>
      <c r="D252" t="s">
        <v>455</v>
      </c>
      <c r="E252" s="1">
        <v>1586</v>
      </c>
      <c r="F252">
        <v>18</v>
      </c>
      <c r="G252" s="1">
        <v>28548</v>
      </c>
      <c r="H252" s="2" t="s">
        <v>6</v>
      </c>
      <c r="I252" s="2" t="s">
        <v>3</v>
      </c>
      <c r="J252">
        <v>80</v>
      </c>
    </row>
    <row r="253" spans="1:10" ht="14.25">
      <c r="A253" s="3" t="s">
        <v>193</v>
      </c>
      <c r="B253" s="2" t="s">
        <v>8</v>
      </c>
      <c r="C253" t="s">
        <v>333</v>
      </c>
      <c r="D253" t="s">
        <v>456</v>
      </c>
      <c r="E253" s="1">
        <v>2028</v>
      </c>
      <c r="F253">
        <v>22</v>
      </c>
      <c r="G253" s="1">
        <v>44616</v>
      </c>
      <c r="H253" s="2" t="s">
        <v>6</v>
      </c>
      <c r="I253" s="2" t="s">
        <v>4</v>
      </c>
      <c r="J253">
        <v>93</v>
      </c>
    </row>
    <row r="254" spans="1:10" ht="14.25">
      <c r="A254" s="3" t="s">
        <v>193</v>
      </c>
      <c r="B254" s="2">
        <v>2</v>
      </c>
      <c r="C254" t="s">
        <v>456</v>
      </c>
      <c r="D254" t="s">
        <v>457</v>
      </c>
      <c r="E254" s="1">
        <v>1367</v>
      </c>
      <c r="F254">
        <v>22</v>
      </c>
      <c r="G254" s="1">
        <v>30074</v>
      </c>
      <c r="H254" s="2" t="s">
        <v>6</v>
      </c>
      <c r="I254" s="2" t="s">
        <v>4</v>
      </c>
      <c r="J254">
        <v>93</v>
      </c>
    </row>
    <row r="255" spans="1:10" ht="14.25">
      <c r="A255" s="3" t="s">
        <v>194</v>
      </c>
      <c r="B255" s="2" t="s">
        <v>8</v>
      </c>
      <c r="C255" t="s">
        <v>363</v>
      </c>
      <c r="D255" t="s">
        <v>458</v>
      </c>
      <c r="E255" s="1">
        <v>1136</v>
      </c>
      <c r="F255">
        <v>25</v>
      </c>
      <c r="G255" s="1">
        <v>28400</v>
      </c>
      <c r="H255" s="2" t="s">
        <v>6</v>
      </c>
      <c r="I255" s="2" t="s">
        <v>4</v>
      </c>
      <c r="J255">
        <v>93</v>
      </c>
    </row>
    <row r="256" spans="1:10" ht="14.25">
      <c r="A256" s="3" t="s">
        <v>194</v>
      </c>
      <c r="B256" s="2">
        <v>2</v>
      </c>
      <c r="C256" t="s">
        <v>458</v>
      </c>
      <c r="D256" t="s">
        <v>459</v>
      </c>
      <c r="E256" s="1">
        <v>1367</v>
      </c>
      <c r="F256">
        <v>26</v>
      </c>
      <c r="G256" s="1">
        <v>35542</v>
      </c>
      <c r="H256" s="2" t="s">
        <v>6</v>
      </c>
      <c r="I256" s="2" t="s">
        <v>4</v>
      </c>
      <c r="J256">
        <v>66</v>
      </c>
    </row>
    <row r="257" spans="1:10" ht="14.25">
      <c r="A257" s="3" t="s">
        <v>194</v>
      </c>
      <c r="B257" s="2">
        <v>3</v>
      </c>
      <c r="C257" t="s">
        <v>459</v>
      </c>
      <c r="D257" t="s">
        <v>460</v>
      </c>
      <c r="E257" s="1">
        <v>1369</v>
      </c>
      <c r="F257">
        <v>26</v>
      </c>
      <c r="G257" s="1">
        <v>35594</v>
      </c>
      <c r="H257" s="2" t="s">
        <v>6</v>
      </c>
      <c r="I257" s="2" t="s">
        <v>4</v>
      </c>
      <c r="J257">
        <v>85</v>
      </c>
    </row>
    <row r="258" spans="1:10" ht="14.25">
      <c r="A258" s="3" t="s">
        <v>194</v>
      </c>
      <c r="B258" s="2">
        <v>4</v>
      </c>
      <c r="C258" t="s">
        <v>460</v>
      </c>
      <c r="D258" t="s">
        <v>461</v>
      </c>
      <c r="E258" s="1">
        <v>1238</v>
      </c>
      <c r="F258">
        <v>25</v>
      </c>
      <c r="G258" s="1">
        <v>30950</v>
      </c>
      <c r="H258" s="2" t="s">
        <v>6</v>
      </c>
      <c r="I258" s="2" t="s">
        <v>4</v>
      </c>
      <c r="J258">
        <v>93</v>
      </c>
    </row>
    <row r="259" spans="1:10" ht="14.25">
      <c r="A259" s="3" t="s">
        <v>195</v>
      </c>
      <c r="B259" s="2">
        <v>1</v>
      </c>
      <c r="C259" t="s">
        <v>527</v>
      </c>
      <c r="D259" t="s">
        <v>321</v>
      </c>
      <c r="E259">
        <v>331</v>
      </c>
      <c r="F259">
        <v>20</v>
      </c>
      <c r="G259" s="1">
        <v>6620</v>
      </c>
      <c r="H259" s="2" t="s">
        <v>2</v>
      </c>
      <c r="I259" s="2" t="s">
        <v>4</v>
      </c>
      <c r="J259">
        <v>71</v>
      </c>
    </row>
    <row r="260" spans="1:10" ht="14.25">
      <c r="A260" s="3" t="s">
        <v>196</v>
      </c>
      <c r="B260" s="2">
        <v>1</v>
      </c>
      <c r="C260" t="s">
        <v>349</v>
      </c>
      <c r="D260" t="s">
        <v>462</v>
      </c>
      <c r="E260">
        <v>385</v>
      </c>
      <c r="F260">
        <v>22</v>
      </c>
      <c r="G260" s="1">
        <v>8470</v>
      </c>
      <c r="H260" s="2" t="s">
        <v>2</v>
      </c>
      <c r="I260" s="2" t="s">
        <v>3</v>
      </c>
      <c r="J260">
        <v>81</v>
      </c>
    </row>
    <row r="261" spans="1:10" ht="14.25">
      <c r="A261" s="3" t="s">
        <v>197</v>
      </c>
      <c r="B261" s="2">
        <v>1</v>
      </c>
      <c r="C261" t="s">
        <v>344</v>
      </c>
      <c r="D261" t="s">
        <v>321</v>
      </c>
      <c r="E261">
        <v>484</v>
      </c>
      <c r="F261">
        <v>22</v>
      </c>
      <c r="G261" s="1">
        <v>10648</v>
      </c>
      <c r="H261" s="2" t="s">
        <v>2</v>
      </c>
      <c r="I261" s="2" t="s">
        <v>3</v>
      </c>
      <c r="J261">
        <v>78</v>
      </c>
    </row>
    <row r="262" spans="1:10" ht="14.25">
      <c r="A262" s="3" t="s">
        <v>198</v>
      </c>
      <c r="B262" s="2" t="s">
        <v>24</v>
      </c>
      <c r="C262" t="s">
        <v>646</v>
      </c>
      <c r="D262" t="s">
        <v>321</v>
      </c>
      <c r="E262">
        <v>932</v>
      </c>
      <c r="F262">
        <v>24</v>
      </c>
      <c r="G262" s="1">
        <v>22368</v>
      </c>
      <c r="H262" s="2" t="s">
        <v>2</v>
      </c>
      <c r="I262" s="2" t="s">
        <v>3</v>
      </c>
      <c r="J262">
        <v>84</v>
      </c>
    </row>
    <row r="263" spans="1:10" ht="14.25">
      <c r="A263" s="3" t="s">
        <v>198</v>
      </c>
      <c r="B263" s="2">
        <v>5</v>
      </c>
      <c r="C263" t="s">
        <v>548</v>
      </c>
      <c r="D263" t="s">
        <v>463</v>
      </c>
      <c r="E263">
        <v>700</v>
      </c>
      <c r="F263">
        <v>24</v>
      </c>
      <c r="G263" s="1">
        <v>16800</v>
      </c>
      <c r="H263" s="2" t="s">
        <v>2</v>
      </c>
      <c r="I263" s="2" t="s">
        <v>3</v>
      </c>
      <c r="J263">
        <v>83</v>
      </c>
    </row>
    <row r="264" spans="1:10" ht="14.25">
      <c r="A264" s="3" t="s">
        <v>198</v>
      </c>
      <c r="B264" s="2">
        <v>6</v>
      </c>
      <c r="C264" t="s">
        <v>463</v>
      </c>
      <c r="D264" t="s">
        <v>464</v>
      </c>
      <c r="E264" s="1">
        <v>1020</v>
      </c>
      <c r="F264">
        <v>24</v>
      </c>
      <c r="G264" s="1">
        <v>24480</v>
      </c>
      <c r="H264" s="2" t="s">
        <v>2</v>
      </c>
      <c r="I264" s="2" t="s">
        <v>3</v>
      </c>
      <c r="J264">
        <v>81</v>
      </c>
    </row>
    <row r="265" spans="1:10" ht="14.25">
      <c r="A265" s="3" t="s">
        <v>198</v>
      </c>
      <c r="B265" s="2" t="s">
        <v>25</v>
      </c>
      <c r="C265" t="s">
        <v>647</v>
      </c>
      <c r="D265" t="s">
        <v>465</v>
      </c>
      <c r="E265" s="1">
        <v>1577</v>
      </c>
      <c r="F265">
        <v>24</v>
      </c>
      <c r="G265" s="1">
        <v>42718</v>
      </c>
      <c r="H265" s="2" t="s">
        <v>2</v>
      </c>
      <c r="I265" s="2" t="s">
        <v>3</v>
      </c>
      <c r="J265">
        <v>74</v>
      </c>
    </row>
    <row r="266" spans="1:10" ht="14.25">
      <c r="A266" s="3" t="s">
        <v>199</v>
      </c>
      <c r="B266" s="2">
        <v>2</v>
      </c>
      <c r="C266" t="s">
        <v>467</v>
      </c>
      <c r="D266" t="s">
        <v>466</v>
      </c>
      <c r="E266" s="1">
        <v>3360</v>
      </c>
      <c r="F266">
        <v>20</v>
      </c>
      <c r="G266" s="1">
        <v>67200</v>
      </c>
      <c r="H266" s="2" t="s">
        <v>2</v>
      </c>
      <c r="I266" s="2" t="s">
        <v>3</v>
      </c>
      <c r="J266">
        <v>81</v>
      </c>
    </row>
    <row r="267" spans="1:10" ht="14.25">
      <c r="A267" s="3" t="s">
        <v>200</v>
      </c>
      <c r="B267" s="2">
        <v>1</v>
      </c>
      <c r="C267" t="s">
        <v>344</v>
      </c>
      <c r="D267" t="s">
        <v>467</v>
      </c>
      <c r="E267">
        <v>580</v>
      </c>
      <c r="F267">
        <v>24</v>
      </c>
      <c r="G267" s="1">
        <v>13920</v>
      </c>
      <c r="H267" s="2" t="s">
        <v>2</v>
      </c>
      <c r="I267" s="2" t="s">
        <v>4</v>
      </c>
      <c r="J267">
        <v>89</v>
      </c>
    </row>
    <row r="268" spans="1:10" ht="14.25">
      <c r="A268" s="3" t="s">
        <v>201</v>
      </c>
      <c r="B268" s="2">
        <v>1</v>
      </c>
      <c r="C268" t="s">
        <v>597</v>
      </c>
      <c r="D268" t="s">
        <v>321</v>
      </c>
      <c r="E268" s="1">
        <v>1025</v>
      </c>
      <c r="F268">
        <v>16</v>
      </c>
      <c r="G268" s="1">
        <v>16400</v>
      </c>
      <c r="H268" s="2" t="s">
        <v>2</v>
      </c>
      <c r="I268" s="2" t="s">
        <v>3</v>
      </c>
      <c r="J268">
        <v>82</v>
      </c>
    </row>
    <row r="269" spans="1:10" ht="14.25">
      <c r="A269" s="3" t="s">
        <v>202</v>
      </c>
      <c r="B269" s="2">
        <v>1</v>
      </c>
      <c r="C269" t="s">
        <v>648</v>
      </c>
      <c r="D269" t="s">
        <v>468</v>
      </c>
      <c r="E269">
        <v>500</v>
      </c>
      <c r="F269">
        <v>29</v>
      </c>
      <c r="G269" s="1">
        <v>14500</v>
      </c>
      <c r="H269" s="2" t="s">
        <v>15</v>
      </c>
      <c r="I269" s="2" t="s">
        <v>4</v>
      </c>
      <c r="J269">
        <v>85</v>
      </c>
    </row>
    <row r="270" spans="1:10" ht="14.25">
      <c r="A270" s="3" t="s">
        <v>202</v>
      </c>
      <c r="B270" s="2">
        <v>2</v>
      </c>
      <c r="C270" t="s">
        <v>649</v>
      </c>
      <c r="D270" t="s">
        <v>321</v>
      </c>
      <c r="E270" s="1">
        <v>1645</v>
      </c>
      <c r="F270">
        <v>33</v>
      </c>
      <c r="G270" s="1">
        <v>54285</v>
      </c>
      <c r="H270" s="2" t="s">
        <v>2</v>
      </c>
      <c r="I270" s="2" t="s">
        <v>3</v>
      </c>
      <c r="J270">
        <v>89</v>
      </c>
    </row>
    <row r="271" spans="1:10" ht="14.25">
      <c r="A271" s="3" t="s">
        <v>203</v>
      </c>
      <c r="B271" s="2">
        <v>1</v>
      </c>
      <c r="C271" t="s">
        <v>650</v>
      </c>
      <c r="D271" t="s">
        <v>321</v>
      </c>
      <c r="E271">
        <v>365</v>
      </c>
      <c r="F271">
        <v>21</v>
      </c>
      <c r="G271" s="1">
        <v>7665</v>
      </c>
      <c r="H271" s="2" t="s">
        <v>2</v>
      </c>
      <c r="I271" s="2" t="s">
        <v>3</v>
      </c>
      <c r="J271">
        <v>90</v>
      </c>
    </row>
    <row r="272" spans="1:10" ht="14.25">
      <c r="A272" s="3" t="s">
        <v>204</v>
      </c>
      <c r="B272" s="2">
        <v>1</v>
      </c>
      <c r="C272" t="s">
        <v>606</v>
      </c>
      <c r="D272" t="s">
        <v>469</v>
      </c>
      <c r="E272" s="1">
        <v>1380</v>
      </c>
      <c r="F272">
        <v>25</v>
      </c>
      <c r="G272" s="1">
        <v>34500</v>
      </c>
      <c r="H272" s="2" t="s">
        <v>2</v>
      </c>
      <c r="I272" s="2" t="s">
        <v>4</v>
      </c>
      <c r="J272">
        <v>92</v>
      </c>
    </row>
    <row r="273" spans="1:10" ht="14.25">
      <c r="A273" s="3" t="s">
        <v>205</v>
      </c>
      <c r="B273" s="2">
        <v>1</v>
      </c>
      <c r="C273" t="s">
        <v>606</v>
      </c>
      <c r="D273" t="s">
        <v>334</v>
      </c>
      <c r="E273" s="1">
        <v>1200</v>
      </c>
      <c r="F273">
        <v>22</v>
      </c>
      <c r="G273" s="1">
        <v>26400</v>
      </c>
      <c r="H273" s="2" t="s">
        <v>2</v>
      </c>
      <c r="I273" s="2" t="s">
        <v>4</v>
      </c>
      <c r="J273">
        <v>84</v>
      </c>
    </row>
    <row r="274" spans="1:10" ht="14.25">
      <c r="A274" s="3" t="s">
        <v>206</v>
      </c>
      <c r="B274" s="2">
        <v>1</v>
      </c>
      <c r="C274" t="s">
        <v>651</v>
      </c>
      <c r="D274" t="s">
        <v>470</v>
      </c>
      <c r="E274" s="1">
        <v>1575</v>
      </c>
      <c r="F274">
        <v>22</v>
      </c>
      <c r="G274" s="1">
        <v>34650</v>
      </c>
      <c r="H274" s="2" t="s">
        <v>2</v>
      </c>
      <c r="I274" s="2" t="s">
        <v>4</v>
      </c>
      <c r="J274">
        <v>87</v>
      </c>
    </row>
    <row r="275" spans="1:10" ht="14.25">
      <c r="A275" s="3" t="s">
        <v>206</v>
      </c>
      <c r="B275" s="2">
        <v>2</v>
      </c>
      <c r="C275" t="s">
        <v>470</v>
      </c>
      <c r="D275" t="s">
        <v>471</v>
      </c>
      <c r="E275" s="1">
        <v>1800</v>
      </c>
      <c r="F275">
        <v>22</v>
      </c>
      <c r="G275" s="1">
        <v>39600</v>
      </c>
      <c r="H275" s="2" t="s">
        <v>2</v>
      </c>
      <c r="I275" s="2" t="s">
        <v>4</v>
      </c>
      <c r="J275">
        <v>80</v>
      </c>
    </row>
    <row r="276" spans="1:10" ht="14.25">
      <c r="A276" s="3" t="s">
        <v>207</v>
      </c>
      <c r="B276" s="2">
        <v>1</v>
      </c>
      <c r="C276" t="s">
        <v>325</v>
      </c>
      <c r="D276" t="s">
        <v>321</v>
      </c>
      <c r="E276">
        <v>128</v>
      </c>
      <c r="F276">
        <v>24</v>
      </c>
      <c r="G276" s="1">
        <v>3072</v>
      </c>
      <c r="H276" s="2" t="s">
        <v>2</v>
      </c>
      <c r="I276" s="2" t="s">
        <v>4</v>
      </c>
      <c r="J276">
        <v>88</v>
      </c>
    </row>
    <row r="277" spans="1:10" ht="14.25">
      <c r="A277" s="3" t="s">
        <v>208</v>
      </c>
      <c r="B277" s="2" t="s">
        <v>8</v>
      </c>
      <c r="C277" t="s">
        <v>344</v>
      </c>
      <c r="D277" t="s">
        <v>472</v>
      </c>
      <c r="E277" s="1">
        <v>1480</v>
      </c>
      <c r="F277">
        <v>27</v>
      </c>
      <c r="G277" s="1">
        <v>39960</v>
      </c>
      <c r="H277" s="2" t="s">
        <v>3</v>
      </c>
      <c r="I277" s="2" t="s">
        <v>4</v>
      </c>
      <c r="J277">
        <v>92</v>
      </c>
    </row>
    <row r="278" spans="1:10" ht="14.25">
      <c r="A278" s="3" t="s">
        <v>208</v>
      </c>
      <c r="B278" s="2" t="s">
        <v>16</v>
      </c>
      <c r="C278" t="s">
        <v>472</v>
      </c>
      <c r="D278" t="s">
        <v>349</v>
      </c>
      <c r="E278" s="1">
        <v>1895</v>
      </c>
      <c r="F278">
        <v>27</v>
      </c>
      <c r="G278" s="1">
        <v>51165</v>
      </c>
      <c r="H278" s="2" t="s">
        <v>3</v>
      </c>
      <c r="I278" s="2" t="s">
        <v>4</v>
      </c>
      <c r="J278">
        <v>92</v>
      </c>
    </row>
    <row r="279" spans="1:10" ht="14.25">
      <c r="A279" s="3" t="s">
        <v>208</v>
      </c>
      <c r="B279" s="2" t="s">
        <v>5</v>
      </c>
      <c r="C279" t="s">
        <v>349</v>
      </c>
      <c r="D279" t="s">
        <v>378</v>
      </c>
      <c r="E279" s="1">
        <v>1950</v>
      </c>
      <c r="F279">
        <v>26</v>
      </c>
      <c r="G279" s="1">
        <v>50700</v>
      </c>
      <c r="H279" s="2" t="s">
        <v>3</v>
      </c>
      <c r="I279" s="2" t="s">
        <v>4</v>
      </c>
      <c r="J279">
        <v>92</v>
      </c>
    </row>
    <row r="280" spans="1:10" ht="14.25">
      <c r="A280" s="3" t="s">
        <v>208</v>
      </c>
      <c r="B280" s="2" t="s">
        <v>9</v>
      </c>
      <c r="C280" t="s">
        <v>378</v>
      </c>
      <c r="D280" t="s">
        <v>473</v>
      </c>
      <c r="E280" s="1">
        <v>2345</v>
      </c>
      <c r="F280">
        <v>23</v>
      </c>
      <c r="G280" s="1">
        <v>53935</v>
      </c>
      <c r="H280" s="2" t="s">
        <v>6</v>
      </c>
      <c r="I280" s="2" t="s">
        <v>4</v>
      </c>
      <c r="J280">
        <v>30</v>
      </c>
    </row>
    <row r="281" spans="1:10" ht="14.25">
      <c r="A281" s="3" t="s">
        <v>208</v>
      </c>
      <c r="B281" s="2" t="s">
        <v>10</v>
      </c>
      <c r="C281" t="s">
        <v>473</v>
      </c>
      <c r="D281" t="s">
        <v>474</v>
      </c>
      <c r="E281" s="1">
        <v>2075</v>
      </c>
      <c r="F281">
        <v>23</v>
      </c>
      <c r="G281" s="1">
        <v>47725</v>
      </c>
      <c r="H281" s="2" t="s">
        <v>6</v>
      </c>
      <c r="I281" s="2" t="s">
        <v>4</v>
      </c>
      <c r="J281">
        <v>27</v>
      </c>
    </row>
    <row r="282" spans="1:10" ht="14.25">
      <c r="A282" s="3" t="s">
        <v>208</v>
      </c>
      <c r="B282" s="2" t="s">
        <v>7</v>
      </c>
      <c r="C282" t="s">
        <v>474</v>
      </c>
      <c r="D282" t="s">
        <v>475</v>
      </c>
      <c r="E282">
        <v>920</v>
      </c>
      <c r="F282">
        <v>23</v>
      </c>
      <c r="G282" s="1">
        <v>21160</v>
      </c>
      <c r="H282" s="2" t="s">
        <v>6</v>
      </c>
      <c r="I282" s="2" t="s">
        <v>4</v>
      </c>
      <c r="J282">
        <v>86</v>
      </c>
    </row>
    <row r="283" spans="1:10" ht="14.25">
      <c r="A283" s="3" t="s">
        <v>208</v>
      </c>
      <c r="B283" s="2" t="s">
        <v>11</v>
      </c>
      <c r="C283" t="s">
        <v>475</v>
      </c>
      <c r="D283" t="s">
        <v>476</v>
      </c>
      <c r="E283" s="1">
        <v>1630</v>
      </c>
      <c r="F283">
        <v>21</v>
      </c>
      <c r="G283" s="1">
        <v>34230</v>
      </c>
      <c r="H283" s="2" t="s">
        <v>6</v>
      </c>
      <c r="I283" s="2" t="s">
        <v>3</v>
      </c>
      <c r="J283">
        <v>93</v>
      </c>
    </row>
    <row r="284" spans="1:10" ht="14.25">
      <c r="A284" s="3" t="s">
        <v>208</v>
      </c>
      <c r="B284" s="2" t="s">
        <v>12</v>
      </c>
      <c r="C284" t="s">
        <v>476</v>
      </c>
      <c r="D284" t="s">
        <v>477</v>
      </c>
      <c r="E284">
        <v>700</v>
      </c>
      <c r="F284">
        <v>23</v>
      </c>
      <c r="G284" s="1">
        <v>16100</v>
      </c>
      <c r="H284" s="2" t="s">
        <v>6</v>
      </c>
      <c r="I284" s="2" t="s">
        <v>3</v>
      </c>
      <c r="J284">
        <v>57</v>
      </c>
    </row>
    <row r="285" spans="1:10" ht="14.25">
      <c r="A285" s="3" t="s">
        <v>208</v>
      </c>
      <c r="B285" s="2" t="s">
        <v>13</v>
      </c>
      <c r="C285" t="s">
        <v>477</v>
      </c>
      <c r="D285" t="s">
        <v>478</v>
      </c>
      <c r="E285" s="1">
        <v>1050</v>
      </c>
      <c r="F285">
        <v>22</v>
      </c>
      <c r="G285" s="1">
        <v>23100</v>
      </c>
      <c r="H285" s="2" t="s">
        <v>2</v>
      </c>
      <c r="I285" s="2" t="s">
        <v>3</v>
      </c>
      <c r="J285">
        <v>78</v>
      </c>
    </row>
    <row r="286" spans="1:10" ht="14.25">
      <c r="A286" s="3" t="s">
        <v>208</v>
      </c>
      <c r="B286" s="2" t="s">
        <v>26</v>
      </c>
      <c r="C286" t="s">
        <v>478</v>
      </c>
      <c r="D286" t="s">
        <v>368</v>
      </c>
      <c r="E286" s="1">
        <v>1430</v>
      </c>
      <c r="F286">
        <v>20</v>
      </c>
      <c r="G286" s="1">
        <v>28600</v>
      </c>
      <c r="H286" s="2" t="s">
        <v>2</v>
      </c>
      <c r="I286" s="2" t="s">
        <v>3</v>
      </c>
      <c r="J286">
        <v>79</v>
      </c>
    </row>
    <row r="287" spans="1:10" ht="14.25">
      <c r="A287" s="3" t="s">
        <v>209</v>
      </c>
      <c r="B287" s="2">
        <v>1</v>
      </c>
      <c r="C287" t="s">
        <v>617</v>
      </c>
      <c r="D287" t="s">
        <v>479</v>
      </c>
      <c r="E287">
        <v>227</v>
      </c>
      <c r="F287">
        <v>18</v>
      </c>
      <c r="G287" s="1">
        <v>4086</v>
      </c>
      <c r="H287" s="2" t="s">
        <v>2</v>
      </c>
      <c r="I287" s="2" t="s">
        <v>3</v>
      </c>
      <c r="J287">
        <v>87</v>
      </c>
    </row>
    <row r="288" spans="1:10" ht="14.25">
      <c r="A288" s="3" t="s">
        <v>210</v>
      </c>
      <c r="B288" s="2">
        <v>1</v>
      </c>
      <c r="C288" t="s">
        <v>352</v>
      </c>
      <c r="D288" t="s">
        <v>480</v>
      </c>
      <c r="E288" s="1">
        <v>1010</v>
      </c>
      <c r="F288">
        <v>19</v>
      </c>
      <c r="G288" s="1">
        <v>19190</v>
      </c>
      <c r="H288" s="2" t="s">
        <v>2</v>
      </c>
      <c r="I288" s="2" t="s">
        <v>4</v>
      </c>
      <c r="J288">
        <v>88</v>
      </c>
    </row>
    <row r="289" spans="1:10" ht="14.25">
      <c r="A289" s="3" t="s">
        <v>211</v>
      </c>
      <c r="B289" s="2">
        <v>1</v>
      </c>
      <c r="C289" t="s">
        <v>344</v>
      </c>
      <c r="D289" t="s">
        <v>385</v>
      </c>
      <c r="E289" s="1">
        <v>2700</v>
      </c>
      <c r="F289">
        <v>20</v>
      </c>
      <c r="G289" s="1">
        <v>54000</v>
      </c>
      <c r="H289" s="2" t="s">
        <v>2</v>
      </c>
      <c r="I289" s="2" t="s">
        <v>3</v>
      </c>
      <c r="J289">
        <v>84</v>
      </c>
    </row>
    <row r="290" spans="1:10" ht="14.25">
      <c r="A290" s="3" t="s">
        <v>212</v>
      </c>
      <c r="B290" s="2">
        <v>1</v>
      </c>
      <c r="C290" t="s">
        <v>325</v>
      </c>
      <c r="D290" t="s">
        <v>321</v>
      </c>
      <c r="E290">
        <v>180</v>
      </c>
      <c r="F290">
        <v>24</v>
      </c>
      <c r="G290" s="1">
        <v>4320</v>
      </c>
      <c r="H290" s="2" t="s">
        <v>2</v>
      </c>
      <c r="I290" s="2" t="s">
        <v>3</v>
      </c>
      <c r="J290">
        <v>92</v>
      </c>
    </row>
    <row r="291" spans="1:10" ht="14.25">
      <c r="A291" s="3" t="s">
        <v>213</v>
      </c>
      <c r="B291" s="2">
        <v>1</v>
      </c>
      <c r="C291" t="s">
        <v>483</v>
      </c>
      <c r="D291" t="s">
        <v>481</v>
      </c>
      <c r="E291">
        <v>601</v>
      </c>
      <c r="F291">
        <v>20</v>
      </c>
      <c r="G291" s="1">
        <v>12020</v>
      </c>
      <c r="H291" s="2" t="s">
        <v>2</v>
      </c>
      <c r="I291" s="2" t="s">
        <v>3</v>
      </c>
      <c r="J291">
        <v>82</v>
      </c>
    </row>
    <row r="292" spans="1:10" ht="14.25">
      <c r="A292" s="3" t="s">
        <v>213</v>
      </c>
      <c r="B292" s="2">
        <v>2</v>
      </c>
      <c r="C292" t="s">
        <v>652</v>
      </c>
      <c r="D292" t="s">
        <v>482</v>
      </c>
      <c r="E292">
        <v>695</v>
      </c>
      <c r="F292">
        <v>22</v>
      </c>
      <c r="G292" s="1">
        <v>15290</v>
      </c>
      <c r="H292" s="2" t="s">
        <v>2</v>
      </c>
      <c r="I292" s="2" t="s">
        <v>3</v>
      </c>
      <c r="J292">
        <v>82</v>
      </c>
    </row>
    <row r="293" spans="1:10" ht="14.25">
      <c r="A293" s="3" t="s">
        <v>213</v>
      </c>
      <c r="B293" s="2">
        <v>3</v>
      </c>
      <c r="C293" t="s">
        <v>482</v>
      </c>
      <c r="D293" t="s">
        <v>413</v>
      </c>
      <c r="E293">
        <v>834</v>
      </c>
      <c r="F293">
        <v>19</v>
      </c>
      <c r="G293" s="1">
        <v>15846</v>
      </c>
      <c r="H293" s="2" t="s">
        <v>2</v>
      </c>
      <c r="I293" s="2" t="s">
        <v>4</v>
      </c>
      <c r="J293">
        <v>84</v>
      </c>
    </row>
    <row r="294" spans="1:10" ht="14.25">
      <c r="A294" s="3" t="s">
        <v>213</v>
      </c>
      <c r="B294" s="2">
        <v>4</v>
      </c>
      <c r="C294" t="s">
        <v>606</v>
      </c>
      <c r="D294" t="s">
        <v>483</v>
      </c>
      <c r="E294">
        <v>911</v>
      </c>
      <c r="F294">
        <v>21</v>
      </c>
      <c r="G294" s="1">
        <v>19131</v>
      </c>
      <c r="H294" s="2" t="s">
        <v>2</v>
      </c>
      <c r="I294" s="2" t="s">
        <v>4</v>
      </c>
      <c r="J294">
        <v>84</v>
      </c>
    </row>
    <row r="295" spans="1:10" ht="14.25">
      <c r="A295" s="3" t="s">
        <v>214</v>
      </c>
      <c r="B295" s="2" t="s">
        <v>27</v>
      </c>
      <c r="C295" t="s">
        <v>607</v>
      </c>
      <c r="D295" t="s">
        <v>344</v>
      </c>
      <c r="E295">
        <v>870</v>
      </c>
      <c r="F295">
        <v>63</v>
      </c>
      <c r="G295" s="1">
        <v>54810</v>
      </c>
      <c r="H295" s="2" t="s">
        <v>3</v>
      </c>
      <c r="I295" s="2" t="s">
        <v>4</v>
      </c>
      <c r="J295">
        <v>85</v>
      </c>
    </row>
    <row r="296" spans="1:10" ht="14.25">
      <c r="A296" s="3" t="s">
        <v>214</v>
      </c>
      <c r="B296" s="2" t="s">
        <v>5</v>
      </c>
      <c r="C296" t="s">
        <v>344</v>
      </c>
      <c r="D296" t="s">
        <v>484</v>
      </c>
      <c r="E296">
        <v>510</v>
      </c>
      <c r="F296">
        <v>50</v>
      </c>
      <c r="G296" s="1">
        <v>25500</v>
      </c>
      <c r="H296" s="2" t="s">
        <v>3</v>
      </c>
      <c r="I296" s="2" t="s">
        <v>4</v>
      </c>
      <c r="J296">
        <v>79</v>
      </c>
    </row>
    <row r="297" spans="1:10" ht="14.25">
      <c r="A297" s="3" t="s">
        <v>214</v>
      </c>
      <c r="B297" s="2">
        <v>2</v>
      </c>
      <c r="C297" t="s">
        <v>484</v>
      </c>
      <c r="D297" t="s">
        <v>485</v>
      </c>
      <c r="E297" s="1">
        <v>1385</v>
      </c>
      <c r="F297">
        <v>40</v>
      </c>
      <c r="G297" s="1">
        <v>55400</v>
      </c>
      <c r="H297" s="2" t="s">
        <v>3</v>
      </c>
      <c r="I297" s="2" t="s">
        <v>4</v>
      </c>
      <c r="J297">
        <v>83</v>
      </c>
    </row>
    <row r="298" spans="1:10" ht="14.25">
      <c r="A298" s="3" t="s">
        <v>214</v>
      </c>
      <c r="B298" s="2">
        <v>3</v>
      </c>
      <c r="C298" t="s">
        <v>544</v>
      </c>
      <c r="D298" t="s">
        <v>486</v>
      </c>
      <c r="E298" s="1">
        <v>1445</v>
      </c>
      <c r="F298">
        <v>38</v>
      </c>
      <c r="G298" s="1">
        <v>54910</v>
      </c>
      <c r="H298" s="2" t="s">
        <v>3</v>
      </c>
      <c r="I298" s="2" t="s">
        <v>4</v>
      </c>
      <c r="J298">
        <v>74</v>
      </c>
    </row>
    <row r="299" spans="1:10" ht="14.25">
      <c r="A299" s="3" t="s">
        <v>214</v>
      </c>
      <c r="B299" s="2">
        <v>4</v>
      </c>
      <c r="C299" t="s">
        <v>486</v>
      </c>
      <c r="D299" t="s">
        <v>487</v>
      </c>
      <c r="E299" s="1">
        <v>1518</v>
      </c>
      <c r="F299">
        <v>38</v>
      </c>
      <c r="G299" s="1">
        <v>57684</v>
      </c>
      <c r="H299" s="2" t="s">
        <v>3</v>
      </c>
      <c r="I299" s="2" t="s">
        <v>4</v>
      </c>
      <c r="J299">
        <v>75</v>
      </c>
    </row>
    <row r="300" spans="1:10" ht="14.25">
      <c r="A300" s="3" t="s">
        <v>214</v>
      </c>
      <c r="B300" s="2">
        <v>5</v>
      </c>
      <c r="C300" t="s">
        <v>487</v>
      </c>
      <c r="D300" t="s">
        <v>470</v>
      </c>
      <c r="E300" s="1">
        <v>2058</v>
      </c>
      <c r="F300">
        <v>38</v>
      </c>
      <c r="G300" s="1">
        <v>78204</v>
      </c>
      <c r="H300" s="2" t="s">
        <v>3</v>
      </c>
      <c r="I300" s="2" t="s">
        <v>4</v>
      </c>
      <c r="J300">
        <v>75</v>
      </c>
    </row>
    <row r="301" spans="1:10" ht="14.25">
      <c r="A301" s="3" t="s">
        <v>214</v>
      </c>
      <c r="B301" s="2">
        <v>1</v>
      </c>
      <c r="C301" t="s">
        <v>470</v>
      </c>
      <c r="D301" t="s">
        <v>343</v>
      </c>
      <c r="E301" s="1">
        <v>1849</v>
      </c>
      <c r="F301">
        <v>44</v>
      </c>
      <c r="G301" s="1">
        <v>81356</v>
      </c>
      <c r="H301" s="2" t="s">
        <v>3</v>
      </c>
      <c r="I301" s="2" t="s">
        <v>4</v>
      </c>
      <c r="J301">
        <v>77</v>
      </c>
    </row>
    <row r="302" spans="1:10" ht="14.25">
      <c r="A302" s="3" t="s">
        <v>214</v>
      </c>
      <c r="B302" s="2">
        <v>2</v>
      </c>
      <c r="C302" t="s">
        <v>343</v>
      </c>
      <c r="D302" t="s">
        <v>488</v>
      </c>
      <c r="E302" s="1">
        <v>1667</v>
      </c>
      <c r="F302">
        <v>42</v>
      </c>
      <c r="G302" s="1">
        <v>70014</v>
      </c>
      <c r="H302" s="2" t="s">
        <v>3</v>
      </c>
      <c r="I302" s="2" t="s">
        <v>4</v>
      </c>
      <c r="J302">
        <v>73</v>
      </c>
    </row>
    <row r="303" spans="1:10" ht="14.25">
      <c r="A303" s="3" t="s">
        <v>214</v>
      </c>
      <c r="B303" s="2">
        <v>3</v>
      </c>
      <c r="C303" t="s">
        <v>488</v>
      </c>
      <c r="D303" t="s">
        <v>489</v>
      </c>
      <c r="E303" s="1">
        <v>1082</v>
      </c>
      <c r="F303">
        <v>44</v>
      </c>
      <c r="G303" s="1">
        <v>47608</v>
      </c>
      <c r="H303" s="2" t="s">
        <v>3</v>
      </c>
      <c r="I303" s="2" t="s">
        <v>4</v>
      </c>
      <c r="J303">
        <v>76</v>
      </c>
    </row>
    <row r="304" spans="1:10" ht="14.25">
      <c r="A304" s="3" t="s">
        <v>214</v>
      </c>
      <c r="B304" s="2">
        <v>4</v>
      </c>
      <c r="C304" t="s">
        <v>489</v>
      </c>
      <c r="D304" t="s">
        <v>490</v>
      </c>
      <c r="E304" s="1">
        <v>1092</v>
      </c>
      <c r="F304">
        <v>42</v>
      </c>
      <c r="G304" s="1">
        <v>45864</v>
      </c>
      <c r="H304" s="2" t="s">
        <v>3</v>
      </c>
      <c r="I304" s="2" t="s">
        <v>4</v>
      </c>
      <c r="J304">
        <v>84</v>
      </c>
    </row>
    <row r="305" spans="1:10" ht="14.25">
      <c r="A305" s="3" t="s">
        <v>214</v>
      </c>
      <c r="B305" s="2">
        <v>5</v>
      </c>
      <c r="C305" t="s">
        <v>490</v>
      </c>
      <c r="D305" t="s">
        <v>491</v>
      </c>
      <c r="E305" s="1">
        <v>1013</v>
      </c>
      <c r="F305">
        <v>42</v>
      </c>
      <c r="G305" s="1">
        <v>42546</v>
      </c>
      <c r="H305" s="2" t="s">
        <v>3</v>
      </c>
      <c r="I305" s="2" t="s">
        <v>4</v>
      </c>
      <c r="J305">
        <v>85</v>
      </c>
    </row>
    <row r="306" spans="1:10" ht="14.25">
      <c r="A306" s="3" t="s">
        <v>214</v>
      </c>
      <c r="B306" s="2">
        <v>6</v>
      </c>
      <c r="C306" t="s">
        <v>491</v>
      </c>
      <c r="D306" t="s">
        <v>492</v>
      </c>
      <c r="E306" s="1">
        <v>1425</v>
      </c>
      <c r="F306">
        <v>42</v>
      </c>
      <c r="G306" s="1">
        <v>59850</v>
      </c>
      <c r="H306" s="2" t="s">
        <v>3</v>
      </c>
      <c r="I306" s="2" t="s">
        <v>4</v>
      </c>
      <c r="J306">
        <v>84</v>
      </c>
    </row>
    <row r="307" spans="1:10" ht="14.25">
      <c r="A307" s="3" t="s">
        <v>214</v>
      </c>
      <c r="B307" s="2" t="s">
        <v>8</v>
      </c>
      <c r="C307" t="s">
        <v>492</v>
      </c>
      <c r="D307" t="s">
        <v>493</v>
      </c>
      <c r="E307" s="1">
        <v>1824</v>
      </c>
      <c r="F307">
        <v>37</v>
      </c>
      <c r="G307" s="1">
        <v>67488</v>
      </c>
      <c r="H307" s="2" t="s">
        <v>3</v>
      </c>
      <c r="I307" s="2" t="s">
        <v>4</v>
      </c>
      <c r="J307">
        <v>76</v>
      </c>
    </row>
    <row r="308" spans="1:10" ht="14.25">
      <c r="A308" s="3" t="s">
        <v>214</v>
      </c>
      <c r="B308" s="2">
        <v>2</v>
      </c>
      <c r="C308" t="s">
        <v>493</v>
      </c>
      <c r="D308" t="s">
        <v>494</v>
      </c>
      <c r="E308" s="1">
        <v>1776</v>
      </c>
      <c r="F308">
        <v>38</v>
      </c>
      <c r="G308" s="1">
        <v>67488</v>
      </c>
      <c r="H308" s="2" t="s">
        <v>3</v>
      </c>
      <c r="I308" s="2" t="s">
        <v>4</v>
      </c>
      <c r="J308">
        <v>86</v>
      </c>
    </row>
    <row r="309" spans="1:10" ht="14.25">
      <c r="A309" s="3" t="s">
        <v>215</v>
      </c>
      <c r="B309" s="2" t="s">
        <v>8</v>
      </c>
      <c r="C309" t="s">
        <v>653</v>
      </c>
      <c r="D309" t="s">
        <v>337</v>
      </c>
      <c r="E309" s="1">
        <v>2367</v>
      </c>
      <c r="F309">
        <v>26</v>
      </c>
      <c r="G309" s="1">
        <v>61542</v>
      </c>
      <c r="H309" s="2" t="s">
        <v>2</v>
      </c>
      <c r="I309" s="2" t="s">
        <v>3</v>
      </c>
      <c r="J309">
        <v>87</v>
      </c>
    </row>
    <row r="310" spans="1:10" ht="14.25">
      <c r="A310" s="3" t="s">
        <v>215</v>
      </c>
      <c r="B310" s="2">
        <v>2</v>
      </c>
      <c r="C310" t="s">
        <v>337</v>
      </c>
      <c r="D310" t="s">
        <v>495</v>
      </c>
      <c r="E310" s="1">
        <v>1852</v>
      </c>
      <c r="F310">
        <v>26</v>
      </c>
      <c r="G310" s="1">
        <v>48152</v>
      </c>
      <c r="H310" s="2" t="s">
        <v>2</v>
      </c>
      <c r="I310" s="2" t="s">
        <v>3</v>
      </c>
      <c r="J310">
        <v>86</v>
      </c>
    </row>
    <row r="311" spans="1:10" ht="14.25">
      <c r="A311" s="3" t="s">
        <v>215</v>
      </c>
      <c r="B311" s="2">
        <v>3</v>
      </c>
      <c r="C311" t="s">
        <v>495</v>
      </c>
      <c r="D311" t="s">
        <v>496</v>
      </c>
      <c r="E311" s="1">
        <v>1126</v>
      </c>
      <c r="F311">
        <v>26</v>
      </c>
      <c r="G311" s="1">
        <v>29276</v>
      </c>
      <c r="H311" s="2" t="s">
        <v>2</v>
      </c>
      <c r="I311" s="2" t="s">
        <v>3</v>
      </c>
      <c r="J311">
        <v>84</v>
      </c>
    </row>
    <row r="312" spans="1:10" ht="14.25">
      <c r="A312" s="3" t="s">
        <v>216</v>
      </c>
      <c r="B312" s="2">
        <v>1</v>
      </c>
      <c r="C312" t="s">
        <v>511</v>
      </c>
      <c r="D312" t="s">
        <v>334</v>
      </c>
      <c r="E312">
        <v>185</v>
      </c>
      <c r="F312">
        <v>15</v>
      </c>
      <c r="G312" s="1">
        <v>2775</v>
      </c>
      <c r="H312" s="2" t="s">
        <v>2</v>
      </c>
      <c r="I312" s="2" t="s">
        <v>4</v>
      </c>
      <c r="J312">
        <v>66</v>
      </c>
    </row>
    <row r="313" spans="1:10" ht="14.25">
      <c r="A313" s="3" t="s">
        <v>217</v>
      </c>
      <c r="B313" s="2">
        <v>1</v>
      </c>
      <c r="C313" t="s">
        <v>541</v>
      </c>
      <c r="D313" t="s">
        <v>497</v>
      </c>
      <c r="E313" s="1">
        <v>1290</v>
      </c>
      <c r="F313">
        <v>20</v>
      </c>
      <c r="G313" s="1">
        <v>25800</v>
      </c>
      <c r="H313" s="2" t="s">
        <v>2</v>
      </c>
      <c r="I313" s="2" t="s">
        <v>4</v>
      </c>
      <c r="J313">
        <v>72</v>
      </c>
    </row>
    <row r="314" spans="1:10" ht="14.25">
      <c r="A314" s="3" t="s">
        <v>218</v>
      </c>
      <c r="B314" s="2">
        <v>1</v>
      </c>
      <c r="C314" t="s">
        <v>344</v>
      </c>
      <c r="D314" t="s">
        <v>498</v>
      </c>
      <c r="E314">
        <v>830</v>
      </c>
      <c r="F314">
        <v>21</v>
      </c>
      <c r="G314" s="1">
        <v>17430</v>
      </c>
      <c r="H314" s="2" t="s">
        <v>2</v>
      </c>
      <c r="I314" s="2" t="s">
        <v>3</v>
      </c>
      <c r="J314">
        <v>83</v>
      </c>
    </row>
    <row r="315" spans="1:10" ht="14.25">
      <c r="A315" s="3" t="s">
        <v>219</v>
      </c>
      <c r="B315" s="2">
        <v>1</v>
      </c>
      <c r="C315" t="s">
        <v>654</v>
      </c>
      <c r="D315" t="s">
        <v>321</v>
      </c>
      <c r="E315">
        <v>235</v>
      </c>
      <c r="F315">
        <v>22</v>
      </c>
      <c r="G315" s="1">
        <v>5170</v>
      </c>
      <c r="H315" s="2" t="s">
        <v>2</v>
      </c>
      <c r="I315" s="2" t="s">
        <v>4</v>
      </c>
      <c r="J315">
        <v>70</v>
      </c>
    </row>
    <row r="316" spans="1:10" ht="14.25">
      <c r="A316" s="3" t="s">
        <v>220</v>
      </c>
      <c r="B316" s="2">
        <v>1</v>
      </c>
      <c r="C316" t="s">
        <v>325</v>
      </c>
      <c r="D316" t="s">
        <v>499</v>
      </c>
      <c r="E316">
        <v>860</v>
      </c>
      <c r="F316">
        <v>24</v>
      </c>
      <c r="G316" s="1">
        <v>20640</v>
      </c>
      <c r="H316" s="2" t="s">
        <v>2</v>
      </c>
      <c r="I316" s="2" t="s">
        <v>4</v>
      </c>
      <c r="J316">
        <v>92</v>
      </c>
    </row>
    <row r="317" spans="1:10" ht="14.25">
      <c r="A317" s="3" t="s">
        <v>221</v>
      </c>
      <c r="B317" s="2">
        <v>1</v>
      </c>
      <c r="C317" t="s">
        <v>325</v>
      </c>
      <c r="D317" t="s">
        <v>500</v>
      </c>
      <c r="E317" s="1">
        <v>1000</v>
      </c>
      <c r="F317">
        <v>20</v>
      </c>
      <c r="G317" s="1">
        <v>20000</v>
      </c>
      <c r="H317" s="2" t="s">
        <v>2</v>
      </c>
      <c r="I317" s="2" t="s">
        <v>4</v>
      </c>
      <c r="J317">
        <v>83</v>
      </c>
    </row>
    <row r="318" spans="1:10" ht="14.25">
      <c r="A318" s="3" t="s">
        <v>221</v>
      </c>
      <c r="B318" s="2">
        <v>2</v>
      </c>
      <c r="C318" t="s">
        <v>500</v>
      </c>
      <c r="D318" t="s">
        <v>321</v>
      </c>
      <c r="E318" s="1">
        <v>1421</v>
      </c>
      <c r="F318">
        <v>18</v>
      </c>
      <c r="G318" s="1">
        <v>25578</v>
      </c>
      <c r="H318" s="2" t="s">
        <v>2</v>
      </c>
      <c r="I318" s="2" t="s">
        <v>4</v>
      </c>
      <c r="J318">
        <v>92</v>
      </c>
    </row>
    <row r="319" spans="1:10" ht="14.25">
      <c r="A319" s="3" t="s">
        <v>222</v>
      </c>
      <c r="B319" s="2">
        <v>1</v>
      </c>
      <c r="C319" t="s">
        <v>366</v>
      </c>
      <c r="D319" t="s">
        <v>321</v>
      </c>
      <c r="E319">
        <v>390</v>
      </c>
      <c r="F319">
        <v>15</v>
      </c>
      <c r="G319" s="1">
        <v>5850</v>
      </c>
      <c r="H319" s="2" t="s">
        <v>2</v>
      </c>
      <c r="I319" s="2" t="s">
        <v>4</v>
      </c>
      <c r="J319">
        <v>95</v>
      </c>
    </row>
    <row r="320" spans="1:10" ht="14.25">
      <c r="A320" s="3" t="s">
        <v>223</v>
      </c>
      <c r="B320" s="2">
        <v>1</v>
      </c>
      <c r="C320" t="s">
        <v>429</v>
      </c>
      <c r="D320" t="s">
        <v>334</v>
      </c>
      <c r="E320">
        <v>230</v>
      </c>
      <c r="F320">
        <v>17</v>
      </c>
      <c r="G320" s="1">
        <v>3910</v>
      </c>
      <c r="H320" s="2" t="s">
        <v>2</v>
      </c>
      <c r="I320" s="2" t="s">
        <v>4</v>
      </c>
      <c r="J320">
        <v>89</v>
      </c>
    </row>
    <row r="321" spans="1:10" ht="14.25">
      <c r="A321" s="3" t="s">
        <v>224</v>
      </c>
      <c r="B321" s="2">
        <v>1</v>
      </c>
      <c r="C321" t="s">
        <v>655</v>
      </c>
      <c r="D321" t="s">
        <v>321</v>
      </c>
      <c r="E321">
        <v>480</v>
      </c>
      <c r="F321">
        <v>22</v>
      </c>
      <c r="G321" s="1">
        <v>10560</v>
      </c>
      <c r="H321" s="2" t="s">
        <v>2</v>
      </c>
      <c r="I321" s="2" t="s">
        <v>3</v>
      </c>
      <c r="J321">
        <v>80</v>
      </c>
    </row>
    <row r="322" spans="1:10" ht="14.25">
      <c r="A322" s="3" t="s">
        <v>225</v>
      </c>
      <c r="B322" s="2">
        <v>1</v>
      </c>
      <c r="C322" t="s">
        <v>622</v>
      </c>
      <c r="D322" t="s">
        <v>321</v>
      </c>
      <c r="E322" s="1">
        <v>1600</v>
      </c>
      <c r="F322">
        <v>22</v>
      </c>
      <c r="G322" s="1">
        <v>35200</v>
      </c>
      <c r="H322" s="2" t="s">
        <v>2</v>
      </c>
      <c r="I322" s="2" t="s">
        <v>3</v>
      </c>
      <c r="J322">
        <v>69</v>
      </c>
    </row>
    <row r="323" spans="1:10" ht="14.25">
      <c r="A323" s="3" t="s">
        <v>226</v>
      </c>
      <c r="B323" s="2">
        <v>1</v>
      </c>
      <c r="C323" t="s">
        <v>656</v>
      </c>
      <c r="D323" t="s">
        <v>501</v>
      </c>
      <c r="E323">
        <v>394</v>
      </c>
      <c r="F323">
        <v>18</v>
      </c>
      <c r="G323" s="1">
        <v>7092</v>
      </c>
      <c r="H323" s="2" t="s">
        <v>2</v>
      </c>
      <c r="I323" s="2" t="s">
        <v>4</v>
      </c>
      <c r="J323">
        <v>95</v>
      </c>
    </row>
    <row r="324" spans="1:10" ht="14.25">
      <c r="A324" s="3" t="s">
        <v>226</v>
      </c>
      <c r="B324" s="2">
        <v>2</v>
      </c>
      <c r="C324" t="s">
        <v>328</v>
      </c>
      <c r="D324" t="s">
        <v>498</v>
      </c>
      <c r="E324" s="1">
        <v>1139</v>
      </c>
      <c r="F324">
        <v>20</v>
      </c>
      <c r="G324" s="1">
        <v>22780</v>
      </c>
      <c r="H324" s="2" t="s">
        <v>2</v>
      </c>
      <c r="I324" s="2" t="s">
        <v>3</v>
      </c>
      <c r="J324">
        <v>85</v>
      </c>
    </row>
    <row r="325" spans="1:10" ht="14.25">
      <c r="A325" s="3" t="s">
        <v>227</v>
      </c>
      <c r="B325" s="2">
        <v>1</v>
      </c>
      <c r="C325" t="s">
        <v>325</v>
      </c>
      <c r="D325" t="s">
        <v>321</v>
      </c>
      <c r="E325">
        <v>165</v>
      </c>
      <c r="F325">
        <v>27</v>
      </c>
      <c r="G325" s="1">
        <v>4455</v>
      </c>
      <c r="H325" s="2" t="s">
        <v>2</v>
      </c>
      <c r="I325" s="2" t="s">
        <v>4</v>
      </c>
      <c r="J325">
        <v>81</v>
      </c>
    </row>
    <row r="326" spans="1:10" ht="14.25">
      <c r="A326" s="3" t="s">
        <v>228</v>
      </c>
      <c r="B326" s="2" t="s">
        <v>8</v>
      </c>
      <c r="C326" t="s">
        <v>325</v>
      </c>
      <c r="D326" t="s">
        <v>409</v>
      </c>
      <c r="E326" s="1">
        <v>2609</v>
      </c>
      <c r="F326">
        <v>23</v>
      </c>
      <c r="G326" s="1">
        <v>60007</v>
      </c>
      <c r="H326" s="2" t="s">
        <v>2</v>
      </c>
      <c r="I326" s="2" t="s">
        <v>3</v>
      </c>
      <c r="J326">
        <v>83</v>
      </c>
    </row>
    <row r="327" spans="1:10" ht="14.25">
      <c r="A327" s="3" t="s">
        <v>228</v>
      </c>
      <c r="B327" s="2" t="s">
        <v>7</v>
      </c>
      <c r="C327" t="s">
        <v>409</v>
      </c>
      <c r="D327" t="s">
        <v>470</v>
      </c>
      <c r="E327" s="1">
        <v>2071</v>
      </c>
      <c r="F327">
        <v>23</v>
      </c>
      <c r="G327" s="1">
        <v>47633</v>
      </c>
      <c r="H327" s="2" t="s">
        <v>2</v>
      </c>
      <c r="I327" s="2" t="s">
        <v>3</v>
      </c>
      <c r="J327">
        <v>84</v>
      </c>
    </row>
    <row r="328" spans="1:10" ht="14.25">
      <c r="A328" s="3" t="s">
        <v>229</v>
      </c>
      <c r="B328" s="2" t="s">
        <v>5</v>
      </c>
      <c r="C328" t="s">
        <v>470</v>
      </c>
      <c r="D328" t="s">
        <v>502</v>
      </c>
      <c r="E328" s="1">
        <v>1906</v>
      </c>
      <c r="F328">
        <v>21</v>
      </c>
      <c r="G328" s="1">
        <v>40026</v>
      </c>
      <c r="H328" s="2" t="s">
        <v>2</v>
      </c>
      <c r="I328" s="2" t="s">
        <v>3</v>
      </c>
      <c r="J328">
        <v>81</v>
      </c>
    </row>
    <row r="329" spans="1:10" ht="14.25">
      <c r="A329" s="3" t="s">
        <v>229</v>
      </c>
      <c r="B329" s="2">
        <v>3</v>
      </c>
      <c r="C329" t="s">
        <v>502</v>
      </c>
      <c r="D329" t="s">
        <v>325</v>
      </c>
      <c r="E329">
        <v>382</v>
      </c>
      <c r="F329">
        <v>21</v>
      </c>
      <c r="G329" s="1">
        <v>8022</v>
      </c>
      <c r="H329" s="2" t="s">
        <v>2</v>
      </c>
      <c r="I329" s="2" t="s">
        <v>4</v>
      </c>
      <c r="J329">
        <v>60</v>
      </c>
    </row>
    <row r="330" spans="1:10" ht="14.25">
      <c r="A330" s="3" t="s">
        <v>230</v>
      </c>
      <c r="B330" s="2">
        <v>1</v>
      </c>
      <c r="C330" t="s">
        <v>334</v>
      </c>
      <c r="D330" t="s">
        <v>351</v>
      </c>
      <c r="E330">
        <v>195</v>
      </c>
      <c r="F330">
        <v>55</v>
      </c>
      <c r="G330" s="1">
        <v>10725</v>
      </c>
      <c r="H330" s="2" t="s">
        <v>2</v>
      </c>
      <c r="I330" s="2" t="s">
        <v>4</v>
      </c>
      <c r="J330">
        <v>94</v>
      </c>
    </row>
    <row r="331" spans="1:10" ht="14.25">
      <c r="A331" s="3" t="s">
        <v>230</v>
      </c>
      <c r="B331" s="2">
        <v>2</v>
      </c>
      <c r="C331" t="s">
        <v>351</v>
      </c>
      <c r="D331" t="s">
        <v>503</v>
      </c>
      <c r="E331">
        <v>540</v>
      </c>
      <c r="F331">
        <v>50</v>
      </c>
      <c r="G331" s="1">
        <v>27000</v>
      </c>
      <c r="H331" s="2" t="s">
        <v>3</v>
      </c>
      <c r="I331" s="2" t="s">
        <v>4</v>
      </c>
      <c r="J331">
        <v>94</v>
      </c>
    </row>
    <row r="332" spans="1:10" ht="14.25">
      <c r="A332" s="3" t="s">
        <v>230</v>
      </c>
      <c r="B332" s="2">
        <v>3</v>
      </c>
      <c r="C332" t="s">
        <v>503</v>
      </c>
      <c r="D332" t="s">
        <v>504</v>
      </c>
      <c r="E332" s="1">
        <v>1150</v>
      </c>
      <c r="F332">
        <v>45</v>
      </c>
      <c r="G332" s="1">
        <v>51750</v>
      </c>
      <c r="H332" s="2" t="s">
        <v>3</v>
      </c>
      <c r="I332" s="2" t="s">
        <v>4</v>
      </c>
      <c r="J332">
        <v>92</v>
      </c>
    </row>
    <row r="333" spans="1:10" ht="14.25">
      <c r="A333" s="3" t="s">
        <v>230</v>
      </c>
      <c r="B333" s="2">
        <v>4</v>
      </c>
      <c r="C333" t="s">
        <v>504</v>
      </c>
      <c r="D333" t="s">
        <v>344</v>
      </c>
      <c r="E333" s="1">
        <v>1104</v>
      </c>
      <c r="F333">
        <v>44</v>
      </c>
      <c r="G333" s="1">
        <v>48576</v>
      </c>
      <c r="H333" s="2" t="s">
        <v>3</v>
      </c>
      <c r="I333" s="2" t="s">
        <v>4</v>
      </c>
      <c r="J333">
        <v>92</v>
      </c>
    </row>
    <row r="334" spans="1:10" ht="14.25">
      <c r="A334" s="3" t="s">
        <v>231</v>
      </c>
      <c r="B334" s="2" t="s">
        <v>8</v>
      </c>
      <c r="C334" t="s">
        <v>524</v>
      </c>
      <c r="D334" t="s">
        <v>505</v>
      </c>
      <c r="E334" s="1">
        <v>1760</v>
      </c>
      <c r="F334">
        <v>25</v>
      </c>
      <c r="G334" s="1">
        <v>44000</v>
      </c>
      <c r="H334" s="2" t="s">
        <v>6</v>
      </c>
      <c r="I334" s="2" t="s">
        <v>4</v>
      </c>
      <c r="J334">
        <v>93</v>
      </c>
    </row>
    <row r="335" spans="1:10" ht="14.25">
      <c r="A335" s="3" t="s">
        <v>231</v>
      </c>
      <c r="B335" s="2">
        <v>2</v>
      </c>
      <c r="C335" t="s">
        <v>505</v>
      </c>
      <c r="D335" t="s">
        <v>506</v>
      </c>
      <c r="E335" s="1">
        <v>1470</v>
      </c>
      <c r="F335">
        <v>25</v>
      </c>
      <c r="G335" s="1">
        <v>36750</v>
      </c>
      <c r="H335" s="2" t="s">
        <v>6</v>
      </c>
      <c r="I335" s="2" t="s">
        <v>4</v>
      </c>
      <c r="J335">
        <v>93</v>
      </c>
    </row>
    <row r="336" spans="1:10" ht="14.25">
      <c r="A336" s="3" t="s">
        <v>231</v>
      </c>
      <c r="B336" s="2">
        <v>3</v>
      </c>
      <c r="C336" t="s">
        <v>506</v>
      </c>
      <c r="D336" t="s">
        <v>507</v>
      </c>
      <c r="E336" s="1">
        <v>1019</v>
      </c>
      <c r="F336">
        <v>25</v>
      </c>
      <c r="G336" s="1">
        <v>25475</v>
      </c>
      <c r="H336" s="2" t="s">
        <v>6</v>
      </c>
      <c r="I336" s="2" t="s">
        <v>4</v>
      </c>
      <c r="J336">
        <v>93</v>
      </c>
    </row>
    <row r="337" spans="1:10" ht="14.25">
      <c r="A337" s="3" t="s">
        <v>232</v>
      </c>
      <c r="B337" s="2">
        <v>1</v>
      </c>
      <c r="C337" t="s">
        <v>462</v>
      </c>
      <c r="D337" t="s">
        <v>321</v>
      </c>
      <c r="E337">
        <v>200</v>
      </c>
      <c r="F337">
        <v>21</v>
      </c>
      <c r="G337" s="1">
        <v>4200</v>
      </c>
      <c r="H337" s="2" t="s">
        <v>2</v>
      </c>
      <c r="I337" s="2" t="s">
        <v>3</v>
      </c>
      <c r="J337">
        <v>77</v>
      </c>
    </row>
    <row r="338" spans="1:10" ht="14.25">
      <c r="A338" s="3" t="s">
        <v>233</v>
      </c>
      <c r="B338" s="2">
        <v>1</v>
      </c>
      <c r="C338" t="s">
        <v>382</v>
      </c>
      <c r="D338" t="s">
        <v>321</v>
      </c>
      <c r="E338">
        <v>240</v>
      </c>
      <c r="F338">
        <v>20</v>
      </c>
      <c r="G338" s="1">
        <v>4800</v>
      </c>
      <c r="H338" s="2" t="s">
        <v>2</v>
      </c>
      <c r="I338" s="2" t="s">
        <v>3</v>
      </c>
      <c r="J338">
        <v>91</v>
      </c>
    </row>
    <row r="339" spans="1:10" ht="14.25">
      <c r="A339" s="3" t="s">
        <v>234</v>
      </c>
      <c r="B339" s="2" t="s">
        <v>8</v>
      </c>
      <c r="C339" t="s">
        <v>325</v>
      </c>
      <c r="D339" t="s">
        <v>508</v>
      </c>
      <c r="E339" s="1">
        <v>1186</v>
      </c>
      <c r="F339">
        <v>25</v>
      </c>
      <c r="G339" s="1">
        <v>29650</v>
      </c>
      <c r="H339" s="2" t="s">
        <v>6</v>
      </c>
      <c r="I339" s="2" t="s">
        <v>3</v>
      </c>
      <c r="J339">
        <v>84</v>
      </c>
    </row>
    <row r="340" spans="1:10" ht="14.25">
      <c r="A340" s="3" t="s">
        <v>234</v>
      </c>
      <c r="B340" s="2">
        <v>2</v>
      </c>
      <c r="C340" t="s">
        <v>508</v>
      </c>
      <c r="D340" t="s">
        <v>509</v>
      </c>
      <c r="E340" s="1">
        <v>1775</v>
      </c>
      <c r="F340">
        <v>24</v>
      </c>
      <c r="G340" s="1">
        <v>42600</v>
      </c>
      <c r="H340" s="2" t="s">
        <v>6</v>
      </c>
      <c r="I340" s="2" t="s">
        <v>3</v>
      </c>
      <c r="J340">
        <v>80</v>
      </c>
    </row>
    <row r="341" spans="1:10" ht="14.25">
      <c r="A341" s="3" t="s">
        <v>234</v>
      </c>
      <c r="B341" s="2">
        <v>3</v>
      </c>
      <c r="C341" t="s">
        <v>509</v>
      </c>
      <c r="D341" t="s">
        <v>510</v>
      </c>
      <c r="E341" s="1">
        <v>1242</v>
      </c>
      <c r="F341">
        <v>23</v>
      </c>
      <c r="G341" s="1">
        <v>28566</v>
      </c>
      <c r="H341" s="2" t="s">
        <v>6</v>
      </c>
      <c r="I341" s="2" t="s">
        <v>3</v>
      </c>
      <c r="J341">
        <v>84</v>
      </c>
    </row>
    <row r="342" spans="1:10" ht="14.25">
      <c r="A342" s="3" t="s">
        <v>234</v>
      </c>
      <c r="B342" s="2">
        <v>4</v>
      </c>
      <c r="C342" t="s">
        <v>510</v>
      </c>
      <c r="D342" t="s">
        <v>511</v>
      </c>
      <c r="E342" s="1">
        <v>1066</v>
      </c>
      <c r="F342">
        <v>22</v>
      </c>
      <c r="G342" s="1">
        <v>23452</v>
      </c>
      <c r="H342" s="2" t="s">
        <v>6</v>
      </c>
      <c r="I342" s="2" t="s">
        <v>3</v>
      </c>
      <c r="J342">
        <v>81</v>
      </c>
    </row>
    <row r="343" spans="1:10" ht="14.25">
      <c r="A343" s="3" t="s">
        <v>234</v>
      </c>
      <c r="B343" s="2">
        <v>5</v>
      </c>
      <c r="C343" t="s">
        <v>511</v>
      </c>
      <c r="D343" t="s">
        <v>512</v>
      </c>
      <c r="E343" s="1">
        <v>1003</v>
      </c>
      <c r="F343">
        <v>25</v>
      </c>
      <c r="G343" s="1">
        <v>25075</v>
      </c>
      <c r="H343" s="2" t="s">
        <v>6</v>
      </c>
      <c r="I343" s="2" t="s">
        <v>3</v>
      </c>
      <c r="J343">
        <v>72</v>
      </c>
    </row>
    <row r="344" spans="1:10" ht="14.25">
      <c r="A344" s="3" t="s">
        <v>234</v>
      </c>
      <c r="B344" s="2">
        <v>6</v>
      </c>
      <c r="C344" t="s">
        <v>512</v>
      </c>
      <c r="D344" t="s">
        <v>470</v>
      </c>
      <c r="E344" s="1">
        <v>1175</v>
      </c>
      <c r="F344">
        <v>25</v>
      </c>
      <c r="G344" s="1">
        <v>29375</v>
      </c>
      <c r="H344" s="2" t="s">
        <v>6</v>
      </c>
      <c r="I344" s="2" t="s">
        <v>3</v>
      </c>
      <c r="J344">
        <v>72</v>
      </c>
    </row>
    <row r="345" spans="1:10" ht="14.25">
      <c r="A345" s="3" t="s">
        <v>235</v>
      </c>
      <c r="B345" s="2">
        <v>1</v>
      </c>
      <c r="C345" t="s">
        <v>657</v>
      </c>
      <c r="D345" t="s">
        <v>321</v>
      </c>
      <c r="E345">
        <v>180</v>
      </c>
      <c r="F345">
        <v>22</v>
      </c>
      <c r="G345" s="1">
        <v>3960</v>
      </c>
      <c r="H345" s="2" t="s">
        <v>2</v>
      </c>
      <c r="I345" s="2" t="s">
        <v>3</v>
      </c>
      <c r="J345">
        <v>89</v>
      </c>
    </row>
    <row r="346" spans="1:10" ht="14.25">
      <c r="A346" s="3" t="s">
        <v>236</v>
      </c>
      <c r="B346" s="2">
        <v>1</v>
      </c>
      <c r="C346" t="s">
        <v>658</v>
      </c>
      <c r="D346" t="s">
        <v>513</v>
      </c>
      <c r="E346" s="1">
        <v>1655</v>
      </c>
      <c r="F346">
        <v>22</v>
      </c>
      <c r="G346" s="1">
        <v>36410</v>
      </c>
      <c r="H346" s="2" t="s">
        <v>2</v>
      </c>
      <c r="I346" s="2" t="s">
        <v>3</v>
      </c>
      <c r="J346">
        <v>87</v>
      </c>
    </row>
    <row r="347" spans="1:10" ht="14.25">
      <c r="A347" s="3" t="s">
        <v>237</v>
      </c>
      <c r="B347" s="2">
        <v>1</v>
      </c>
      <c r="C347" t="s">
        <v>659</v>
      </c>
      <c r="D347" t="s">
        <v>514</v>
      </c>
      <c r="E347" s="1">
        <v>1800</v>
      </c>
      <c r="F347">
        <v>25</v>
      </c>
      <c r="G347" s="1">
        <v>45000</v>
      </c>
      <c r="H347" s="2" t="s">
        <v>2</v>
      </c>
      <c r="I347" s="2" t="s">
        <v>4</v>
      </c>
      <c r="J347">
        <v>86</v>
      </c>
    </row>
    <row r="348" spans="1:10" ht="14.25">
      <c r="A348" s="3" t="s">
        <v>238</v>
      </c>
      <c r="B348" s="2">
        <v>1</v>
      </c>
      <c r="C348" t="s">
        <v>606</v>
      </c>
      <c r="D348" t="s">
        <v>334</v>
      </c>
      <c r="E348">
        <v>960</v>
      </c>
      <c r="F348">
        <v>22</v>
      </c>
      <c r="G348" s="1">
        <v>21120</v>
      </c>
      <c r="H348" s="2" t="s">
        <v>2</v>
      </c>
      <c r="I348" s="2" t="s">
        <v>3</v>
      </c>
      <c r="J348">
        <v>85</v>
      </c>
    </row>
    <row r="349" spans="1:10" ht="14.25">
      <c r="A349" s="3" t="s">
        <v>239</v>
      </c>
      <c r="B349" s="2">
        <v>1</v>
      </c>
      <c r="C349" t="s">
        <v>579</v>
      </c>
      <c r="D349" t="s">
        <v>321</v>
      </c>
      <c r="E349">
        <v>285</v>
      </c>
      <c r="F349">
        <v>20</v>
      </c>
      <c r="G349" s="1">
        <v>5700</v>
      </c>
      <c r="H349" s="2" t="s">
        <v>2</v>
      </c>
      <c r="I349" s="2" t="s">
        <v>4</v>
      </c>
      <c r="J349">
        <v>94</v>
      </c>
    </row>
    <row r="350" spans="1:10" ht="14.25">
      <c r="A350" s="3" t="s">
        <v>240</v>
      </c>
      <c r="B350" s="2">
        <v>1</v>
      </c>
      <c r="C350" t="s">
        <v>660</v>
      </c>
      <c r="D350" t="s">
        <v>515</v>
      </c>
      <c r="E350">
        <v>365</v>
      </c>
      <c r="F350">
        <v>18</v>
      </c>
      <c r="G350" s="1">
        <v>6570</v>
      </c>
      <c r="H350" s="2" t="s">
        <v>2</v>
      </c>
      <c r="I350" s="2" t="s">
        <v>4</v>
      </c>
      <c r="J350">
        <v>83</v>
      </c>
    </row>
    <row r="351" spans="1:10" ht="14.25">
      <c r="A351" s="3" t="s">
        <v>241</v>
      </c>
      <c r="B351" s="2">
        <v>1</v>
      </c>
      <c r="C351" t="s">
        <v>331</v>
      </c>
      <c r="D351" t="s">
        <v>321</v>
      </c>
      <c r="E351">
        <v>247</v>
      </c>
      <c r="F351">
        <v>24</v>
      </c>
      <c r="G351" s="1">
        <v>5928</v>
      </c>
      <c r="H351" s="2" t="s">
        <v>2</v>
      </c>
      <c r="I351" s="2" t="s">
        <v>3</v>
      </c>
      <c r="J351">
        <v>73</v>
      </c>
    </row>
    <row r="352" spans="1:10" ht="14.25">
      <c r="A352" s="3" t="s">
        <v>242</v>
      </c>
      <c r="B352" s="2">
        <v>1</v>
      </c>
      <c r="C352" t="s">
        <v>373</v>
      </c>
      <c r="D352" t="s">
        <v>321</v>
      </c>
      <c r="E352">
        <v>115</v>
      </c>
      <c r="F352">
        <v>26</v>
      </c>
      <c r="G352" s="1">
        <v>2990</v>
      </c>
      <c r="H352" s="2" t="s">
        <v>2</v>
      </c>
      <c r="I352" s="2" t="s">
        <v>3</v>
      </c>
      <c r="J352">
        <v>88</v>
      </c>
    </row>
    <row r="353" spans="1:10" ht="14.25">
      <c r="A353" s="3" t="s">
        <v>243</v>
      </c>
      <c r="B353" s="2">
        <v>1</v>
      </c>
      <c r="C353" t="s">
        <v>373</v>
      </c>
      <c r="D353" t="s">
        <v>321</v>
      </c>
      <c r="E353">
        <v>292</v>
      </c>
      <c r="F353">
        <v>34</v>
      </c>
      <c r="G353" s="1">
        <v>9928</v>
      </c>
      <c r="H353" s="2" t="s">
        <v>2</v>
      </c>
      <c r="I353" s="2" t="s">
        <v>3</v>
      </c>
      <c r="J353">
        <v>86</v>
      </c>
    </row>
    <row r="354" spans="1:10" ht="14.25">
      <c r="A354" s="3" t="s">
        <v>244</v>
      </c>
      <c r="B354" s="2">
        <v>1</v>
      </c>
      <c r="C354" t="s">
        <v>331</v>
      </c>
      <c r="D354" t="s">
        <v>516</v>
      </c>
      <c r="E354" s="1">
        <v>1063</v>
      </c>
      <c r="F354">
        <v>23</v>
      </c>
      <c r="G354" s="1">
        <v>24449</v>
      </c>
      <c r="H354" s="2" t="s">
        <v>2</v>
      </c>
      <c r="I354" s="2" t="s">
        <v>3</v>
      </c>
      <c r="J354">
        <v>85</v>
      </c>
    </row>
    <row r="355" spans="1:10" ht="14.25">
      <c r="A355" s="3" t="s">
        <v>245</v>
      </c>
      <c r="B355" s="2">
        <v>1</v>
      </c>
      <c r="C355" t="s">
        <v>429</v>
      </c>
      <c r="D355" t="s">
        <v>334</v>
      </c>
      <c r="E355">
        <v>700</v>
      </c>
      <c r="F355">
        <v>18</v>
      </c>
      <c r="G355" s="1">
        <v>12600</v>
      </c>
      <c r="H355" s="2" t="s">
        <v>2</v>
      </c>
      <c r="I355" s="2" t="s">
        <v>3</v>
      </c>
      <c r="J355">
        <v>88</v>
      </c>
    </row>
    <row r="356" spans="1:10" ht="14.25">
      <c r="A356" s="3" t="s">
        <v>246</v>
      </c>
      <c r="B356" s="2">
        <v>1</v>
      </c>
      <c r="C356" t="s">
        <v>582</v>
      </c>
      <c r="D356" t="s">
        <v>321</v>
      </c>
      <c r="E356">
        <v>390</v>
      </c>
      <c r="F356">
        <v>29</v>
      </c>
      <c r="G356" s="1">
        <v>11310</v>
      </c>
      <c r="H356" s="2" t="s">
        <v>2</v>
      </c>
      <c r="I356" s="2" t="s">
        <v>3</v>
      </c>
      <c r="J356">
        <v>85</v>
      </c>
    </row>
    <row r="357" spans="1:10" ht="14.25">
      <c r="A357" s="3" t="s">
        <v>247</v>
      </c>
      <c r="B357" s="2">
        <v>1</v>
      </c>
      <c r="C357" t="s">
        <v>333</v>
      </c>
      <c r="D357" t="s">
        <v>517</v>
      </c>
      <c r="E357">
        <v>834</v>
      </c>
      <c r="F357">
        <v>39</v>
      </c>
      <c r="G357" s="1">
        <v>32526</v>
      </c>
      <c r="H357" s="2" t="s">
        <v>3</v>
      </c>
      <c r="I357" s="2" t="s">
        <v>4</v>
      </c>
      <c r="J357">
        <v>89</v>
      </c>
    </row>
    <row r="358" spans="1:10" ht="14.25">
      <c r="A358" s="3" t="s">
        <v>247</v>
      </c>
      <c r="B358" s="2">
        <v>2</v>
      </c>
      <c r="C358" t="s">
        <v>517</v>
      </c>
      <c r="D358" t="s">
        <v>518</v>
      </c>
      <c r="E358" s="1">
        <v>1066</v>
      </c>
      <c r="F358">
        <v>29</v>
      </c>
      <c r="G358" s="1">
        <v>30914</v>
      </c>
      <c r="H358" s="2" t="s">
        <v>3</v>
      </c>
      <c r="I358" s="2" t="s">
        <v>4</v>
      </c>
      <c r="J358">
        <v>92</v>
      </c>
    </row>
    <row r="359" spans="1:10" ht="14.25">
      <c r="A359" s="3" t="s">
        <v>247</v>
      </c>
      <c r="B359" s="2">
        <v>3</v>
      </c>
      <c r="C359" t="s">
        <v>518</v>
      </c>
      <c r="D359" t="s">
        <v>519</v>
      </c>
      <c r="E359" s="1">
        <v>1048</v>
      </c>
      <c r="F359">
        <v>31</v>
      </c>
      <c r="G359" s="1">
        <v>32488</v>
      </c>
      <c r="H359" s="2" t="s">
        <v>3</v>
      </c>
      <c r="I359" s="2" t="s">
        <v>4</v>
      </c>
      <c r="J359">
        <v>92</v>
      </c>
    </row>
    <row r="360" spans="1:10" ht="14.25">
      <c r="A360" s="3" t="s">
        <v>247</v>
      </c>
      <c r="B360" s="2" t="s">
        <v>28</v>
      </c>
      <c r="C360" t="s">
        <v>519</v>
      </c>
      <c r="D360" t="s">
        <v>520</v>
      </c>
      <c r="E360" s="1">
        <v>1771</v>
      </c>
      <c r="F360">
        <v>31</v>
      </c>
      <c r="G360" s="1">
        <v>54901</v>
      </c>
      <c r="H360" s="2" t="s">
        <v>3</v>
      </c>
      <c r="I360" s="2" t="s">
        <v>4</v>
      </c>
      <c r="J360">
        <v>89</v>
      </c>
    </row>
    <row r="361" spans="1:10" ht="14.25">
      <c r="A361" s="3" t="s">
        <v>247</v>
      </c>
      <c r="B361" s="2">
        <v>6</v>
      </c>
      <c r="C361" t="s">
        <v>520</v>
      </c>
      <c r="D361" t="s">
        <v>521</v>
      </c>
      <c r="E361" s="1">
        <v>1338</v>
      </c>
      <c r="F361">
        <v>26</v>
      </c>
      <c r="G361" s="1">
        <v>34788</v>
      </c>
      <c r="H361" s="2" t="s">
        <v>3</v>
      </c>
      <c r="I361" s="2" t="s">
        <v>3</v>
      </c>
      <c r="J361">
        <v>62</v>
      </c>
    </row>
    <row r="362" spans="1:10" ht="14.25">
      <c r="A362" s="3" t="s">
        <v>248</v>
      </c>
      <c r="B362" s="2">
        <v>1</v>
      </c>
      <c r="C362" t="s">
        <v>572</v>
      </c>
      <c r="D362" t="s">
        <v>321</v>
      </c>
      <c r="E362">
        <v>278</v>
      </c>
      <c r="F362">
        <v>18</v>
      </c>
      <c r="G362" s="1">
        <v>5004</v>
      </c>
      <c r="H362" s="2" t="s">
        <v>2</v>
      </c>
      <c r="I362" s="2" t="s">
        <v>3</v>
      </c>
      <c r="J362">
        <v>63</v>
      </c>
    </row>
    <row r="363" spans="1:10" ht="14.25">
      <c r="A363" s="3" t="s">
        <v>249</v>
      </c>
      <c r="B363" s="2">
        <v>1</v>
      </c>
      <c r="C363" t="s">
        <v>661</v>
      </c>
      <c r="D363" t="s">
        <v>321</v>
      </c>
      <c r="E363">
        <v>580</v>
      </c>
      <c r="F363">
        <v>25</v>
      </c>
      <c r="G363" s="1">
        <v>14500</v>
      </c>
      <c r="H363" s="2" t="s">
        <v>2</v>
      </c>
      <c r="I363" s="2" t="s">
        <v>3</v>
      </c>
      <c r="J363">
        <v>62</v>
      </c>
    </row>
    <row r="364" spans="1:10" ht="14.25">
      <c r="A364" s="3" t="s">
        <v>250</v>
      </c>
      <c r="B364" s="2">
        <v>1</v>
      </c>
      <c r="C364" t="s">
        <v>662</v>
      </c>
      <c r="D364" t="s">
        <v>334</v>
      </c>
      <c r="E364">
        <v>740</v>
      </c>
      <c r="F364">
        <v>18</v>
      </c>
      <c r="G364" s="1">
        <v>13320</v>
      </c>
      <c r="H364" s="2" t="s">
        <v>2</v>
      </c>
      <c r="I364" s="2" t="s">
        <v>3</v>
      </c>
      <c r="J364">
        <v>87</v>
      </c>
    </row>
    <row r="365" spans="1:10" ht="14.25">
      <c r="A365" s="3" t="s">
        <v>251</v>
      </c>
      <c r="B365" s="2">
        <v>1</v>
      </c>
      <c r="C365" t="s">
        <v>331</v>
      </c>
      <c r="D365" t="s">
        <v>321</v>
      </c>
      <c r="E365">
        <v>670</v>
      </c>
      <c r="F365">
        <v>27</v>
      </c>
      <c r="G365" s="1">
        <v>18090</v>
      </c>
      <c r="H365" s="2" t="s">
        <v>2</v>
      </c>
      <c r="I365" s="2" t="s">
        <v>3</v>
      </c>
      <c r="J365">
        <v>67</v>
      </c>
    </row>
    <row r="366" spans="1:10" ht="14.25">
      <c r="A366" s="3" t="s">
        <v>252</v>
      </c>
      <c r="B366" s="2">
        <v>1</v>
      </c>
      <c r="C366" t="s">
        <v>615</v>
      </c>
      <c r="D366" t="s">
        <v>522</v>
      </c>
      <c r="E366">
        <v>585</v>
      </c>
      <c r="F366">
        <v>23</v>
      </c>
      <c r="G366" s="1">
        <v>13455</v>
      </c>
      <c r="H366" s="2" t="s">
        <v>2</v>
      </c>
      <c r="I366" s="2" t="s">
        <v>3</v>
      </c>
      <c r="J366">
        <v>86</v>
      </c>
    </row>
    <row r="367" spans="1:10" ht="14.25">
      <c r="A367" s="3" t="s">
        <v>253</v>
      </c>
      <c r="B367" s="2">
        <v>1</v>
      </c>
      <c r="C367" t="s">
        <v>606</v>
      </c>
      <c r="D367" t="s">
        <v>333</v>
      </c>
      <c r="E367" s="1">
        <v>1230</v>
      </c>
      <c r="F367">
        <v>21</v>
      </c>
      <c r="G367" s="1">
        <v>25830</v>
      </c>
      <c r="H367" s="2" t="s">
        <v>2</v>
      </c>
      <c r="I367" s="2" t="s">
        <v>4</v>
      </c>
      <c r="J367">
        <v>87</v>
      </c>
    </row>
    <row r="368" spans="1:10" ht="14.25">
      <c r="A368" s="3" t="s">
        <v>254</v>
      </c>
      <c r="B368" s="2">
        <v>1</v>
      </c>
      <c r="C368" t="s">
        <v>520</v>
      </c>
      <c r="D368" t="s">
        <v>321</v>
      </c>
      <c r="E368">
        <v>563</v>
      </c>
      <c r="F368">
        <v>16</v>
      </c>
      <c r="G368" s="1">
        <v>9008</v>
      </c>
      <c r="H368" s="2" t="s">
        <v>2</v>
      </c>
      <c r="I368" s="2" t="s">
        <v>3</v>
      </c>
      <c r="J368">
        <v>76</v>
      </c>
    </row>
    <row r="369" spans="1:10" ht="14.25">
      <c r="A369" s="3" t="s">
        <v>255</v>
      </c>
      <c r="B369" s="2">
        <v>1</v>
      </c>
      <c r="C369" t="s">
        <v>585</v>
      </c>
      <c r="D369" t="s">
        <v>321</v>
      </c>
      <c r="E369">
        <v>143</v>
      </c>
      <c r="F369">
        <v>25</v>
      </c>
      <c r="G369" s="1">
        <v>3575</v>
      </c>
      <c r="H369" s="2" t="s">
        <v>2</v>
      </c>
      <c r="I369" s="2" t="s">
        <v>3</v>
      </c>
      <c r="J369">
        <v>88</v>
      </c>
    </row>
    <row r="370" spans="1:10" ht="14.25">
      <c r="A370" s="3" t="s">
        <v>256</v>
      </c>
      <c r="B370" s="2">
        <v>1</v>
      </c>
      <c r="C370" t="s">
        <v>615</v>
      </c>
      <c r="D370" t="s">
        <v>321</v>
      </c>
      <c r="E370">
        <v>357</v>
      </c>
      <c r="F370">
        <v>25</v>
      </c>
      <c r="G370" s="1">
        <v>8925</v>
      </c>
      <c r="H370" s="2" t="s">
        <v>2</v>
      </c>
      <c r="I370" s="2" t="s">
        <v>3</v>
      </c>
      <c r="J370">
        <v>69</v>
      </c>
    </row>
    <row r="371" spans="1:10" ht="14.25">
      <c r="A371" s="3" t="s">
        <v>257</v>
      </c>
      <c r="B371" s="2">
        <v>1</v>
      </c>
      <c r="C371" t="s">
        <v>606</v>
      </c>
      <c r="D371" t="s">
        <v>523</v>
      </c>
      <c r="E371">
        <v>900</v>
      </c>
      <c r="F371">
        <v>22</v>
      </c>
      <c r="G371" s="1">
        <v>19800</v>
      </c>
      <c r="H371" s="2" t="s">
        <v>2</v>
      </c>
      <c r="I371" s="2" t="s">
        <v>3</v>
      </c>
      <c r="J371">
        <v>87</v>
      </c>
    </row>
    <row r="372" spans="1:10" ht="14.25">
      <c r="A372" s="3" t="s">
        <v>258</v>
      </c>
      <c r="B372" s="2">
        <v>1</v>
      </c>
      <c r="C372" t="s">
        <v>349</v>
      </c>
      <c r="D372" t="s">
        <v>321</v>
      </c>
      <c r="E372">
        <v>435</v>
      </c>
      <c r="F372">
        <v>20</v>
      </c>
      <c r="G372" s="1">
        <v>8700</v>
      </c>
      <c r="H372" s="2" t="s">
        <v>2</v>
      </c>
      <c r="I372" s="2" t="s">
        <v>4</v>
      </c>
      <c r="J372">
        <v>86</v>
      </c>
    </row>
    <row r="373" spans="1:10" ht="14.25">
      <c r="A373" s="3" t="s">
        <v>259</v>
      </c>
      <c r="B373" s="2">
        <v>2</v>
      </c>
      <c r="C373" t="s">
        <v>344</v>
      </c>
      <c r="D373" t="s">
        <v>353</v>
      </c>
      <c r="E373">
        <v>190</v>
      </c>
      <c r="F373">
        <v>50</v>
      </c>
      <c r="G373" s="1">
        <v>9500</v>
      </c>
      <c r="H373" s="2" t="s">
        <v>3</v>
      </c>
      <c r="I373" s="2" t="s">
        <v>3</v>
      </c>
      <c r="J373">
        <v>89</v>
      </c>
    </row>
    <row r="374" spans="1:10" ht="14.25">
      <c r="A374" s="3" t="s">
        <v>260</v>
      </c>
      <c r="B374" s="2">
        <v>1</v>
      </c>
      <c r="C374" t="s">
        <v>353</v>
      </c>
      <c r="D374" t="s">
        <v>524</v>
      </c>
      <c r="E374">
        <v>426</v>
      </c>
      <c r="F374">
        <v>50</v>
      </c>
      <c r="G374" s="1">
        <v>21300</v>
      </c>
      <c r="H374" s="2" t="s">
        <v>6</v>
      </c>
      <c r="I374" s="2" t="s">
        <v>4</v>
      </c>
      <c r="J374">
        <v>89</v>
      </c>
    </row>
    <row r="375" spans="1:10" ht="14.25">
      <c r="A375" s="3" t="s">
        <v>260</v>
      </c>
      <c r="B375" s="2">
        <v>3</v>
      </c>
      <c r="C375" t="s">
        <v>663</v>
      </c>
      <c r="D375" t="s">
        <v>525</v>
      </c>
      <c r="E375">
        <v>327</v>
      </c>
      <c r="F375">
        <v>38</v>
      </c>
      <c r="G375" s="1">
        <v>12426</v>
      </c>
      <c r="H375" s="2" t="s">
        <v>2</v>
      </c>
      <c r="I375" s="2" t="s">
        <v>4</v>
      </c>
      <c r="J375">
        <v>86</v>
      </c>
    </row>
    <row r="376" spans="1:10" ht="14.25">
      <c r="A376" s="3" t="s">
        <v>261</v>
      </c>
      <c r="B376" s="2">
        <v>1</v>
      </c>
      <c r="C376" t="s">
        <v>609</v>
      </c>
      <c r="D376" t="s">
        <v>321</v>
      </c>
      <c r="E376">
        <v>240</v>
      </c>
      <c r="F376">
        <v>21</v>
      </c>
      <c r="G376" s="1">
        <v>5040</v>
      </c>
      <c r="H376" s="2" t="s">
        <v>2</v>
      </c>
      <c r="I376" s="2" t="s">
        <v>3</v>
      </c>
      <c r="J376">
        <v>75</v>
      </c>
    </row>
    <row r="377" spans="1:10" ht="14.25">
      <c r="A377" s="3" t="s">
        <v>262</v>
      </c>
      <c r="B377" s="2" t="s">
        <v>8</v>
      </c>
      <c r="C377" t="s">
        <v>428</v>
      </c>
      <c r="D377" t="s">
        <v>526</v>
      </c>
      <c r="E377" s="1">
        <v>2995</v>
      </c>
      <c r="F377">
        <v>26</v>
      </c>
      <c r="G377" s="1">
        <v>77870</v>
      </c>
      <c r="H377" s="2" t="s">
        <v>2</v>
      </c>
      <c r="I377" s="2" t="s">
        <v>3</v>
      </c>
      <c r="J377">
        <v>90</v>
      </c>
    </row>
    <row r="378" spans="1:10" ht="14.25">
      <c r="A378" s="3" t="s">
        <v>262</v>
      </c>
      <c r="B378" s="2">
        <v>2</v>
      </c>
      <c r="C378" t="s">
        <v>526</v>
      </c>
      <c r="D378" t="s">
        <v>527</v>
      </c>
      <c r="E378" s="1">
        <v>1685</v>
      </c>
      <c r="F378">
        <v>26</v>
      </c>
      <c r="G378" s="1">
        <v>43810</v>
      </c>
      <c r="H378" s="2" t="s">
        <v>2</v>
      </c>
      <c r="I378" s="2" t="s">
        <v>3</v>
      </c>
      <c r="J378">
        <v>85</v>
      </c>
    </row>
    <row r="379" spans="1:10" ht="14.25">
      <c r="A379" s="3" t="s">
        <v>263</v>
      </c>
      <c r="B379" s="2">
        <v>1</v>
      </c>
      <c r="C379" t="s">
        <v>664</v>
      </c>
      <c r="D379" t="s">
        <v>321</v>
      </c>
      <c r="E379">
        <v>657</v>
      </c>
      <c r="F379">
        <v>29</v>
      </c>
      <c r="G379" s="1">
        <v>19053</v>
      </c>
      <c r="H379" s="2" t="s">
        <v>2</v>
      </c>
      <c r="I379" s="2" t="s">
        <v>4</v>
      </c>
      <c r="J379">
        <v>93</v>
      </c>
    </row>
    <row r="380" spans="1:10" ht="14.25">
      <c r="A380" s="3" t="s">
        <v>264</v>
      </c>
      <c r="B380" s="2">
        <v>1</v>
      </c>
      <c r="C380" t="s">
        <v>655</v>
      </c>
      <c r="D380" t="s">
        <v>321</v>
      </c>
      <c r="E380">
        <v>300</v>
      </c>
      <c r="F380">
        <v>29</v>
      </c>
      <c r="G380" s="1">
        <v>8700</v>
      </c>
      <c r="H380" s="2" t="s">
        <v>2</v>
      </c>
      <c r="I380" s="2" t="s">
        <v>3</v>
      </c>
      <c r="J380">
        <v>93</v>
      </c>
    </row>
    <row r="381" spans="1:10" ht="14.25">
      <c r="A381" s="3" t="s">
        <v>265</v>
      </c>
      <c r="B381" s="2">
        <v>1</v>
      </c>
      <c r="C381" t="s">
        <v>339</v>
      </c>
      <c r="D381" t="s">
        <v>341</v>
      </c>
      <c r="E381">
        <v>242</v>
      </c>
      <c r="F381">
        <v>29</v>
      </c>
      <c r="G381" s="1">
        <v>7018</v>
      </c>
      <c r="H381" s="2" t="s">
        <v>2</v>
      </c>
      <c r="I381" s="2" t="s">
        <v>3</v>
      </c>
      <c r="J381">
        <v>69</v>
      </c>
    </row>
    <row r="382" spans="1:10" ht="14.25">
      <c r="A382" s="3" t="s">
        <v>266</v>
      </c>
      <c r="B382" s="2">
        <v>1</v>
      </c>
      <c r="C382" t="s">
        <v>665</v>
      </c>
      <c r="D382" t="s">
        <v>321</v>
      </c>
      <c r="E382">
        <v>635</v>
      </c>
      <c r="F382">
        <v>29</v>
      </c>
      <c r="G382" s="1">
        <v>18415</v>
      </c>
      <c r="H382" s="2" t="s">
        <v>2</v>
      </c>
      <c r="I382" s="2" t="s">
        <v>3</v>
      </c>
      <c r="J382">
        <v>88</v>
      </c>
    </row>
    <row r="383" spans="1:10" ht="14.25">
      <c r="A383" s="3" t="s">
        <v>267</v>
      </c>
      <c r="B383" s="2" t="s">
        <v>8</v>
      </c>
      <c r="C383" t="s">
        <v>636</v>
      </c>
      <c r="D383" t="s">
        <v>528</v>
      </c>
      <c r="E383" s="1">
        <v>2750</v>
      </c>
      <c r="F383">
        <v>22</v>
      </c>
      <c r="G383" s="1">
        <v>60500</v>
      </c>
      <c r="H383" s="2" t="s">
        <v>15</v>
      </c>
      <c r="I383" s="2" t="s">
        <v>4</v>
      </c>
      <c r="J383">
        <v>79</v>
      </c>
    </row>
    <row r="384" spans="1:10" ht="14.25">
      <c r="A384" s="3" t="s">
        <v>267</v>
      </c>
      <c r="B384" s="2">
        <v>2</v>
      </c>
      <c r="C384" t="s">
        <v>528</v>
      </c>
      <c r="D384" t="s">
        <v>458</v>
      </c>
      <c r="E384" s="1">
        <v>1693</v>
      </c>
      <c r="F384">
        <v>22</v>
      </c>
      <c r="G384" s="1">
        <v>37246</v>
      </c>
      <c r="H384" s="2" t="s">
        <v>15</v>
      </c>
      <c r="I384" s="2" t="s">
        <v>4</v>
      </c>
      <c r="J384">
        <v>94</v>
      </c>
    </row>
    <row r="385" spans="1:10" ht="14.25">
      <c r="A385" s="3" t="s">
        <v>268</v>
      </c>
      <c r="B385" s="2">
        <v>1</v>
      </c>
      <c r="C385" t="s">
        <v>666</v>
      </c>
      <c r="D385" t="s">
        <v>321</v>
      </c>
      <c r="E385">
        <v>600</v>
      </c>
      <c r="F385">
        <v>30</v>
      </c>
      <c r="G385" s="1">
        <v>18000</v>
      </c>
      <c r="H385" s="2" t="s">
        <v>2</v>
      </c>
      <c r="I385" s="2" t="s">
        <v>3</v>
      </c>
      <c r="J385">
        <v>88</v>
      </c>
    </row>
    <row r="386" spans="1:10" ht="14.25">
      <c r="A386" s="3" t="s">
        <v>269</v>
      </c>
      <c r="B386" s="2">
        <v>1</v>
      </c>
      <c r="C386" t="s">
        <v>667</v>
      </c>
      <c r="D386" t="s">
        <v>321</v>
      </c>
      <c r="E386">
        <v>670</v>
      </c>
      <c r="F386">
        <v>20</v>
      </c>
      <c r="G386" s="1">
        <v>13400</v>
      </c>
      <c r="H386" s="2" t="s">
        <v>2</v>
      </c>
      <c r="I386" s="2" t="s">
        <v>3</v>
      </c>
      <c r="J386">
        <v>83</v>
      </c>
    </row>
    <row r="387" spans="1:10" ht="14.25">
      <c r="A387" s="3" t="s">
        <v>270</v>
      </c>
      <c r="B387" s="2">
        <v>1</v>
      </c>
      <c r="C387" t="s">
        <v>325</v>
      </c>
      <c r="D387" t="s">
        <v>321</v>
      </c>
      <c r="E387">
        <v>822</v>
      </c>
      <c r="F387">
        <v>33</v>
      </c>
      <c r="G387" s="1">
        <v>27126</v>
      </c>
      <c r="H387" s="2" t="s">
        <v>2</v>
      </c>
      <c r="I387" s="2" t="s">
        <v>4</v>
      </c>
      <c r="J387">
        <v>85</v>
      </c>
    </row>
    <row r="388" spans="1:10" ht="14.25">
      <c r="A388" s="3" t="s">
        <v>271</v>
      </c>
      <c r="B388" s="2">
        <v>1</v>
      </c>
      <c r="C388" t="s">
        <v>668</v>
      </c>
      <c r="D388" t="s">
        <v>321</v>
      </c>
      <c r="E388">
        <v>360</v>
      </c>
      <c r="F388">
        <v>23</v>
      </c>
      <c r="G388" s="1">
        <v>8280</v>
      </c>
      <c r="H388" s="2" t="s">
        <v>2</v>
      </c>
      <c r="I388" s="2" t="s">
        <v>4</v>
      </c>
      <c r="J388">
        <v>87</v>
      </c>
    </row>
    <row r="389" spans="1:10" ht="14.25">
      <c r="A389" s="3" t="s">
        <v>272</v>
      </c>
      <c r="B389" s="2" t="s">
        <v>8</v>
      </c>
      <c r="C389" t="s">
        <v>669</v>
      </c>
      <c r="D389" t="s">
        <v>511</v>
      </c>
      <c r="E389" s="1">
        <v>1600</v>
      </c>
      <c r="F389">
        <v>20</v>
      </c>
      <c r="G389" s="1">
        <v>32000</v>
      </c>
      <c r="H389" s="2" t="s">
        <v>6</v>
      </c>
      <c r="I389" s="2" t="s">
        <v>4</v>
      </c>
      <c r="J389">
        <v>92</v>
      </c>
    </row>
    <row r="390" spans="1:10" ht="14.25">
      <c r="A390" s="3" t="s">
        <v>272</v>
      </c>
      <c r="B390" s="2">
        <v>2</v>
      </c>
      <c r="C390" t="s">
        <v>511</v>
      </c>
      <c r="D390" t="s">
        <v>529</v>
      </c>
      <c r="E390" s="1">
        <v>1150</v>
      </c>
      <c r="F390">
        <v>22</v>
      </c>
      <c r="G390" s="1">
        <v>25300</v>
      </c>
      <c r="H390" s="2" t="s">
        <v>2</v>
      </c>
      <c r="I390" s="2" t="s">
        <v>4</v>
      </c>
      <c r="J390">
        <v>83</v>
      </c>
    </row>
    <row r="391" spans="1:10" ht="14.25">
      <c r="A391" s="3" t="s">
        <v>272</v>
      </c>
      <c r="B391" s="2">
        <v>3</v>
      </c>
      <c r="C391" t="s">
        <v>670</v>
      </c>
      <c r="D391" t="s">
        <v>530</v>
      </c>
      <c r="E391">
        <v>180</v>
      </c>
      <c r="F391">
        <v>35</v>
      </c>
      <c r="G391" s="1">
        <v>6300</v>
      </c>
      <c r="H391" s="2" t="s">
        <v>2</v>
      </c>
      <c r="I391" s="2" t="s">
        <v>3</v>
      </c>
      <c r="J391">
        <v>84</v>
      </c>
    </row>
    <row r="392" spans="1:10" ht="14.25">
      <c r="A392" s="3" t="s">
        <v>273</v>
      </c>
      <c r="B392" s="2">
        <v>1</v>
      </c>
      <c r="C392" t="s">
        <v>671</v>
      </c>
      <c r="D392" t="s">
        <v>416</v>
      </c>
      <c r="E392" s="1">
        <v>1670</v>
      </c>
      <c r="F392">
        <v>23</v>
      </c>
      <c r="G392" s="1">
        <v>38410</v>
      </c>
      <c r="H392" s="2" t="s">
        <v>2</v>
      </c>
      <c r="I392" s="2" t="s">
        <v>4</v>
      </c>
      <c r="J392">
        <v>90</v>
      </c>
    </row>
    <row r="393" spans="1:10" ht="14.25">
      <c r="A393" s="3" t="s">
        <v>274</v>
      </c>
      <c r="B393" s="2">
        <v>1</v>
      </c>
      <c r="C393" t="s">
        <v>432</v>
      </c>
      <c r="D393" t="s">
        <v>321</v>
      </c>
      <c r="E393">
        <v>790</v>
      </c>
      <c r="F393">
        <v>19</v>
      </c>
      <c r="G393" s="1">
        <v>15010</v>
      </c>
      <c r="H393" s="2" t="s">
        <v>2</v>
      </c>
      <c r="I393" s="2" t="s">
        <v>4</v>
      </c>
      <c r="J393">
        <v>92</v>
      </c>
    </row>
    <row r="394" spans="1:10" ht="14.25">
      <c r="A394" s="3" t="s">
        <v>275</v>
      </c>
      <c r="B394" s="2">
        <v>1</v>
      </c>
      <c r="C394" t="s">
        <v>672</v>
      </c>
      <c r="D394" t="s">
        <v>531</v>
      </c>
      <c r="E394">
        <v>716</v>
      </c>
      <c r="F394">
        <v>40</v>
      </c>
      <c r="G394" s="1">
        <v>28640</v>
      </c>
      <c r="H394" s="2" t="s">
        <v>3</v>
      </c>
      <c r="I394" s="2" t="s">
        <v>4</v>
      </c>
      <c r="J394">
        <v>59</v>
      </c>
    </row>
    <row r="395" spans="1:10" ht="14.25">
      <c r="A395" s="3" t="s">
        <v>275</v>
      </c>
      <c r="B395" s="2">
        <v>2</v>
      </c>
      <c r="C395" t="s">
        <v>531</v>
      </c>
      <c r="D395" t="s">
        <v>443</v>
      </c>
      <c r="E395" s="1">
        <v>2315</v>
      </c>
      <c r="F395">
        <v>33</v>
      </c>
      <c r="G395" s="1">
        <v>76395</v>
      </c>
      <c r="H395" s="2" t="s">
        <v>6</v>
      </c>
      <c r="I395" s="2" t="s">
        <v>4</v>
      </c>
      <c r="J395">
        <v>90</v>
      </c>
    </row>
    <row r="396" spans="1:10" ht="14.25">
      <c r="A396" s="3" t="s">
        <v>276</v>
      </c>
      <c r="B396" s="2">
        <v>1</v>
      </c>
      <c r="C396" t="s">
        <v>673</v>
      </c>
      <c r="D396" t="s">
        <v>532</v>
      </c>
      <c r="E396">
        <v>560</v>
      </c>
      <c r="F396">
        <v>30</v>
      </c>
      <c r="G396" s="1">
        <v>16800</v>
      </c>
      <c r="H396" s="2" t="s">
        <v>2</v>
      </c>
      <c r="I396" s="2" t="s">
        <v>4</v>
      </c>
      <c r="J396">
        <v>66</v>
      </c>
    </row>
    <row r="397" spans="1:10" ht="14.25">
      <c r="A397" s="3" t="s">
        <v>276</v>
      </c>
      <c r="B397" s="2" t="s">
        <v>8</v>
      </c>
      <c r="C397" t="s">
        <v>532</v>
      </c>
      <c r="D397" t="s">
        <v>321</v>
      </c>
      <c r="E397">
        <v>422</v>
      </c>
      <c r="F397">
        <v>25</v>
      </c>
      <c r="G397" s="1">
        <v>10550</v>
      </c>
      <c r="H397" s="2" t="s">
        <v>2</v>
      </c>
      <c r="I397" s="2" t="s">
        <v>4</v>
      </c>
      <c r="J397">
        <v>74</v>
      </c>
    </row>
    <row r="398" spans="1:10" ht="14.25">
      <c r="A398" s="3" t="s">
        <v>277</v>
      </c>
      <c r="B398" s="2">
        <v>2</v>
      </c>
      <c r="C398" t="s">
        <v>674</v>
      </c>
      <c r="D398" t="s">
        <v>321</v>
      </c>
      <c r="E398">
        <v>535</v>
      </c>
      <c r="F398">
        <v>25</v>
      </c>
      <c r="G398" s="1">
        <v>13375</v>
      </c>
      <c r="H398" s="2" t="s">
        <v>2</v>
      </c>
      <c r="I398" s="2" t="s">
        <v>4</v>
      </c>
      <c r="J398">
        <v>81</v>
      </c>
    </row>
    <row r="399" spans="1:10" ht="14.25">
      <c r="A399" s="3" t="s">
        <v>278</v>
      </c>
      <c r="B399" s="2">
        <v>1</v>
      </c>
      <c r="C399" t="s">
        <v>325</v>
      </c>
      <c r="D399" t="s">
        <v>335</v>
      </c>
      <c r="E399" s="1">
        <v>1210</v>
      </c>
      <c r="F399">
        <v>30</v>
      </c>
      <c r="G399" s="1">
        <v>36300</v>
      </c>
      <c r="H399" s="2" t="s">
        <v>2</v>
      </c>
      <c r="I399" s="2" t="s">
        <v>4</v>
      </c>
      <c r="J399">
        <v>74</v>
      </c>
    </row>
    <row r="400" spans="1:10" ht="14.25">
      <c r="A400" s="3" t="s">
        <v>278</v>
      </c>
      <c r="B400" s="2">
        <v>2</v>
      </c>
      <c r="C400" t="s">
        <v>335</v>
      </c>
      <c r="D400" t="s">
        <v>533</v>
      </c>
      <c r="E400" s="1">
        <v>1530</v>
      </c>
      <c r="F400">
        <v>30</v>
      </c>
      <c r="G400" s="1">
        <v>45900</v>
      </c>
      <c r="H400" s="2" t="s">
        <v>2</v>
      </c>
      <c r="I400" s="2" t="s">
        <v>4</v>
      </c>
      <c r="J400">
        <v>80</v>
      </c>
    </row>
    <row r="401" spans="1:10" ht="14.25">
      <c r="A401" s="3" t="s">
        <v>279</v>
      </c>
      <c r="B401" s="2">
        <v>1</v>
      </c>
      <c r="C401" t="s">
        <v>605</v>
      </c>
      <c r="D401" t="s">
        <v>334</v>
      </c>
      <c r="E401">
        <v>248</v>
      </c>
      <c r="F401">
        <v>17</v>
      </c>
      <c r="G401" s="1">
        <v>4216</v>
      </c>
      <c r="H401" s="2" t="s">
        <v>2</v>
      </c>
      <c r="I401" s="2" t="s">
        <v>3</v>
      </c>
      <c r="J401">
        <v>89</v>
      </c>
    </row>
    <row r="402" spans="1:10" ht="14.25">
      <c r="A402" s="3" t="s">
        <v>280</v>
      </c>
      <c r="B402" s="2">
        <v>1</v>
      </c>
      <c r="C402" t="s">
        <v>675</v>
      </c>
      <c r="D402" t="s">
        <v>534</v>
      </c>
      <c r="E402" s="1">
        <v>1035</v>
      </c>
      <c r="F402">
        <v>33</v>
      </c>
      <c r="G402" s="1">
        <v>34155</v>
      </c>
      <c r="H402" s="2" t="s">
        <v>2</v>
      </c>
      <c r="I402" s="2" t="s">
        <v>3</v>
      </c>
      <c r="J402">
        <v>89</v>
      </c>
    </row>
    <row r="403" spans="1:10" ht="14.25">
      <c r="A403" s="3" t="s">
        <v>280</v>
      </c>
      <c r="B403" s="2">
        <v>2</v>
      </c>
      <c r="C403" t="s">
        <v>534</v>
      </c>
      <c r="D403" t="s">
        <v>535</v>
      </c>
      <c r="E403">
        <v>815</v>
      </c>
      <c r="F403">
        <v>38</v>
      </c>
      <c r="G403" s="1">
        <v>30970</v>
      </c>
      <c r="H403" s="2" t="s">
        <v>2</v>
      </c>
      <c r="I403" s="2" t="s">
        <v>3</v>
      </c>
      <c r="J403">
        <v>88</v>
      </c>
    </row>
    <row r="404" spans="1:10" ht="14.25">
      <c r="A404" s="3" t="s">
        <v>281</v>
      </c>
      <c r="B404" s="2">
        <v>1</v>
      </c>
      <c r="C404" t="s">
        <v>676</v>
      </c>
      <c r="D404" t="s">
        <v>321</v>
      </c>
      <c r="E404">
        <v>360</v>
      </c>
      <c r="F404">
        <v>26</v>
      </c>
      <c r="G404" s="1">
        <v>9360</v>
      </c>
      <c r="H404" s="2" t="s">
        <v>2</v>
      </c>
      <c r="I404" s="2" t="s">
        <v>3</v>
      </c>
      <c r="J404">
        <v>87</v>
      </c>
    </row>
    <row r="405" spans="1:10" ht="14.25">
      <c r="A405" s="3" t="s">
        <v>282</v>
      </c>
      <c r="B405" s="2">
        <v>1</v>
      </c>
      <c r="C405" t="s">
        <v>549</v>
      </c>
      <c r="D405" t="s">
        <v>334</v>
      </c>
      <c r="E405" s="1">
        <v>1780</v>
      </c>
      <c r="F405">
        <v>23</v>
      </c>
      <c r="G405" s="1">
        <v>40940</v>
      </c>
      <c r="H405" s="2" t="s">
        <v>2</v>
      </c>
      <c r="I405" s="2" t="s">
        <v>4</v>
      </c>
      <c r="J405">
        <v>92</v>
      </c>
    </row>
    <row r="406" spans="1:10" ht="14.25">
      <c r="A406" s="3" t="s">
        <v>283</v>
      </c>
      <c r="B406" s="2">
        <v>1</v>
      </c>
      <c r="C406" t="s">
        <v>677</v>
      </c>
      <c r="D406" t="s">
        <v>536</v>
      </c>
      <c r="E406" s="1">
        <v>1789</v>
      </c>
      <c r="F406">
        <v>29</v>
      </c>
      <c r="G406" s="1">
        <v>51881</v>
      </c>
      <c r="H406" s="2" t="s">
        <v>2</v>
      </c>
      <c r="I406" s="2" t="s">
        <v>3</v>
      </c>
      <c r="J406">
        <v>84</v>
      </c>
    </row>
    <row r="407" spans="1:10" ht="14.25">
      <c r="A407" s="3" t="s">
        <v>283</v>
      </c>
      <c r="B407" s="2">
        <v>2</v>
      </c>
      <c r="C407" t="s">
        <v>678</v>
      </c>
      <c r="D407" t="s">
        <v>537</v>
      </c>
      <c r="E407" s="1">
        <v>1698</v>
      </c>
      <c r="F407">
        <v>29</v>
      </c>
      <c r="G407" s="1">
        <v>49242</v>
      </c>
      <c r="H407" s="2" t="s">
        <v>2</v>
      </c>
      <c r="I407" s="2" t="s">
        <v>3</v>
      </c>
      <c r="J407">
        <v>87</v>
      </c>
    </row>
    <row r="408" spans="1:10" ht="14.25">
      <c r="A408" s="3" t="s">
        <v>283</v>
      </c>
      <c r="B408" s="2">
        <v>3</v>
      </c>
      <c r="C408" t="s">
        <v>364</v>
      </c>
      <c r="D408" t="s">
        <v>321</v>
      </c>
      <c r="E408" s="1">
        <v>1613</v>
      </c>
      <c r="F408">
        <v>29</v>
      </c>
      <c r="G408" s="1">
        <v>46777</v>
      </c>
      <c r="H408" s="2" t="s">
        <v>2</v>
      </c>
      <c r="I408" s="2" t="s">
        <v>3</v>
      </c>
      <c r="J408">
        <v>86</v>
      </c>
    </row>
    <row r="409" spans="1:10" ht="14.25">
      <c r="A409" s="3" t="s">
        <v>284</v>
      </c>
      <c r="B409" s="2">
        <v>1</v>
      </c>
      <c r="C409" t="s">
        <v>679</v>
      </c>
      <c r="D409" t="s">
        <v>321</v>
      </c>
      <c r="E409">
        <v>568</v>
      </c>
      <c r="F409">
        <v>24</v>
      </c>
      <c r="G409" s="1">
        <v>13632</v>
      </c>
      <c r="H409" s="2" t="s">
        <v>2</v>
      </c>
      <c r="I409" s="2" t="s">
        <v>3</v>
      </c>
      <c r="J409">
        <v>85</v>
      </c>
    </row>
    <row r="410" spans="1:10" ht="14.25">
      <c r="A410" s="3" t="s">
        <v>285</v>
      </c>
      <c r="B410" s="2">
        <v>1</v>
      </c>
      <c r="C410" t="s">
        <v>680</v>
      </c>
      <c r="D410" t="s">
        <v>538</v>
      </c>
      <c r="E410" s="1">
        <v>3450</v>
      </c>
      <c r="F410">
        <v>23</v>
      </c>
      <c r="G410" s="1">
        <v>79350</v>
      </c>
      <c r="H410" s="2" t="s">
        <v>2</v>
      </c>
      <c r="I410" s="2" t="s">
        <v>3</v>
      </c>
      <c r="J410">
        <v>80</v>
      </c>
    </row>
    <row r="411" spans="1:10" ht="14.25">
      <c r="A411" s="3" t="s">
        <v>286</v>
      </c>
      <c r="B411" s="2" t="s">
        <v>8</v>
      </c>
      <c r="C411" t="s">
        <v>383</v>
      </c>
      <c r="D411" t="s">
        <v>539</v>
      </c>
      <c r="E411">
        <v>940</v>
      </c>
      <c r="F411">
        <v>25</v>
      </c>
      <c r="G411" s="1">
        <v>23500</v>
      </c>
      <c r="H411" s="2" t="s">
        <v>6</v>
      </c>
      <c r="I411" s="2" t="s">
        <v>4</v>
      </c>
      <c r="J411">
        <v>73</v>
      </c>
    </row>
    <row r="412" spans="1:10" ht="14.25">
      <c r="A412" s="3" t="s">
        <v>286</v>
      </c>
      <c r="B412" s="2">
        <v>2</v>
      </c>
      <c r="C412" t="s">
        <v>539</v>
      </c>
      <c r="D412" t="s">
        <v>540</v>
      </c>
      <c r="E412" s="1">
        <v>1409</v>
      </c>
      <c r="F412">
        <v>25</v>
      </c>
      <c r="G412" s="1">
        <v>35225</v>
      </c>
      <c r="H412" s="2" t="s">
        <v>6</v>
      </c>
      <c r="I412" s="2" t="s">
        <v>4</v>
      </c>
      <c r="J412">
        <v>63</v>
      </c>
    </row>
    <row r="413" spans="1:10" ht="14.25">
      <c r="A413" s="3" t="s">
        <v>286</v>
      </c>
      <c r="B413" s="2">
        <v>3</v>
      </c>
      <c r="C413" t="s">
        <v>540</v>
      </c>
      <c r="D413" t="s">
        <v>484</v>
      </c>
      <c r="E413">
        <v>937</v>
      </c>
      <c r="F413">
        <v>23</v>
      </c>
      <c r="G413" s="1">
        <v>21551</v>
      </c>
      <c r="H413" s="2" t="s">
        <v>6</v>
      </c>
      <c r="I413" s="2" t="s">
        <v>4</v>
      </c>
      <c r="J413">
        <v>56</v>
      </c>
    </row>
    <row r="414" spans="1:10" ht="14.25">
      <c r="A414" s="3" t="s">
        <v>287</v>
      </c>
      <c r="B414" s="2">
        <v>1</v>
      </c>
      <c r="C414" t="s">
        <v>681</v>
      </c>
      <c r="D414" t="s">
        <v>321</v>
      </c>
      <c r="E414" s="1">
        <v>1360</v>
      </c>
      <c r="F414">
        <v>26</v>
      </c>
      <c r="G414" s="1">
        <v>35360</v>
      </c>
      <c r="H414" s="2" t="s">
        <v>2</v>
      </c>
      <c r="I414" s="2" t="s">
        <v>3</v>
      </c>
      <c r="J414">
        <v>83</v>
      </c>
    </row>
    <row r="415" spans="1:10" ht="14.25">
      <c r="A415" s="3" t="s">
        <v>288</v>
      </c>
      <c r="B415" s="2" t="s">
        <v>8</v>
      </c>
      <c r="C415" t="s">
        <v>378</v>
      </c>
      <c r="D415" t="s">
        <v>541</v>
      </c>
      <c r="E415">
        <v>500</v>
      </c>
      <c r="F415">
        <v>21</v>
      </c>
      <c r="G415" s="1">
        <v>10500</v>
      </c>
      <c r="H415" s="2" t="s">
        <v>15</v>
      </c>
      <c r="I415" s="2" t="s">
        <v>3</v>
      </c>
      <c r="J415">
        <v>64</v>
      </c>
    </row>
    <row r="416" spans="1:10" ht="14.25">
      <c r="A416" s="3" t="s">
        <v>288</v>
      </c>
      <c r="B416" s="2" t="s">
        <v>16</v>
      </c>
      <c r="C416" t="s">
        <v>541</v>
      </c>
      <c r="D416" t="s">
        <v>542</v>
      </c>
      <c r="E416" s="1">
        <v>2133</v>
      </c>
      <c r="F416">
        <v>21</v>
      </c>
      <c r="G416" s="1">
        <v>44793</v>
      </c>
      <c r="H416" s="2" t="s">
        <v>2</v>
      </c>
      <c r="I416" s="2" t="s">
        <v>3</v>
      </c>
      <c r="J416">
        <v>81</v>
      </c>
    </row>
    <row r="417" spans="1:10" ht="14.25">
      <c r="A417" s="3" t="s">
        <v>288</v>
      </c>
      <c r="B417" s="2">
        <v>2</v>
      </c>
      <c r="C417" t="s">
        <v>542</v>
      </c>
      <c r="D417" t="s">
        <v>543</v>
      </c>
      <c r="E417" s="1">
        <v>1562</v>
      </c>
      <c r="F417">
        <v>23</v>
      </c>
      <c r="G417" s="1">
        <v>35926</v>
      </c>
      <c r="H417" s="2" t="s">
        <v>2</v>
      </c>
      <c r="I417" s="2" t="s">
        <v>4</v>
      </c>
      <c r="J417">
        <v>86</v>
      </c>
    </row>
    <row r="418" spans="1:10" ht="14.25">
      <c r="A418" s="3" t="s">
        <v>289</v>
      </c>
      <c r="B418" s="2">
        <v>1</v>
      </c>
      <c r="C418" t="s">
        <v>563</v>
      </c>
      <c r="D418" t="s">
        <v>321</v>
      </c>
      <c r="E418">
        <v>538</v>
      </c>
      <c r="F418">
        <v>25</v>
      </c>
      <c r="G418" s="1">
        <v>13450</v>
      </c>
      <c r="H418" s="2" t="s">
        <v>2</v>
      </c>
      <c r="I418" s="2" t="s">
        <v>4</v>
      </c>
      <c r="J418">
        <v>94</v>
      </c>
    </row>
    <row r="419" spans="1:10" ht="14.25">
      <c r="A419" s="3" t="s">
        <v>290</v>
      </c>
      <c r="B419" s="2">
        <v>1</v>
      </c>
      <c r="C419" t="s">
        <v>586</v>
      </c>
      <c r="D419" t="s">
        <v>544</v>
      </c>
      <c r="E419" s="1">
        <v>1600</v>
      </c>
      <c r="F419">
        <v>18</v>
      </c>
      <c r="G419" s="1">
        <v>28800</v>
      </c>
      <c r="H419" s="2" t="s">
        <v>2</v>
      </c>
      <c r="I419" s="2" t="s">
        <v>3</v>
      </c>
      <c r="J419">
        <v>89</v>
      </c>
    </row>
    <row r="420" spans="1:10" ht="14.25">
      <c r="A420" s="3" t="s">
        <v>291</v>
      </c>
      <c r="B420" s="2" t="s">
        <v>5</v>
      </c>
      <c r="C420" t="s">
        <v>395</v>
      </c>
      <c r="D420" t="s">
        <v>545</v>
      </c>
      <c r="E420" s="1">
        <v>1730</v>
      </c>
      <c r="F420">
        <v>21</v>
      </c>
      <c r="G420" s="1">
        <v>36330</v>
      </c>
      <c r="H420" s="2" t="s">
        <v>2</v>
      </c>
      <c r="I420" s="2" t="s">
        <v>3</v>
      </c>
      <c r="J420">
        <v>87</v>
      </c>
    </row>
    <row r="421" spans="1:10" ht="14.25">
      <c r="A421" s="3" t="s">
        <v>292</v>
      </c>
      <c r="B421" s="2">
        <v>1</v>
      </c>
      <c r="C421" t="s">
        <v>682</v>
      </c>
      <c r="D421" t="s">
        <v>321</v>
      </c>
      <c r="E421">
        <v>240</v>
      </c>
      <c r="F421">
        <v>29</v>
      </c>
      <c r="G421" s="1">
        <v>6960</v>
      </c>
      <c r="H421" s="2" t="s">
        <v>2</v>
      </c>
      <c r="I421" s="2" t="s">
        <v>3</v>
      </c>
      <c r="J421">
        <v>92</v>
      </c>
    </row>
    <row r="422" spans="1:10" ht="14.25">
      <c r="A422" s="3" t="s">
        <v>293</v>
      </c>
      <c r="B422" s="2">
        <v>1</v>
      </c>
      <c r="C422" t="s">
        <v>609</v>
      </c>
      <c r="D422" t="s">
        <v>546</v>
      </c>
      <c r="E422" s="1">
        <v>2500</v>
      </c>
      <c r="F422">
        <v>23</v>
      </c>
      <c r="G422" s="1">
        <v>57500</v>
      </c>
      <c r="H422" s="2" t="s">
        <v>2</v>
      </c>
      <c r="I422" s="2" t="s">
        <v>3</v>
      </c>
      <c r="J422">
        <v>83</v>
      </c>
    </row>
    <row r="423" spans="1:10" ht="14.25">
      <c r="A423" s="3" t="s">
        <v>294</v>
      </c>
      <c r="B423" s="2" t="s">
        <v>5</v>
      </c>
      <c r="C423" t="s">
        <v>325</v>
      </c>
      <c r="D423" t="s">
        <v>547</v>
      </c>
      <c r="E423" s="1">
        <v>2150</v>
      </c>
      <c r="F423">
        <v>28</v>
      </c>
      <c r="G423" s="1">
        <v>60200</v>
      </c>
      <c r="H423" s="2" t="s">
        <v>6</v>
      </c>
      <c r="I423" s="2" t="s">
        <v>4</v>
      </c>
      <c r="J423">
        <v>87</v>
      </c>
    </row>
    <row r="424" spans="1:10" ht="14.25">
      <c r="A424" s="3" t="s">
        <v>294</v>
      </c>
      <c r="B424" s="2">
        <v>4</v>
      </c>
      <c r="C424" t="s">
        <v>547</v>
      </c>
      <c r="D424" t="s">
        <v>548</v>
      </c>
      <c r="E424" s="1">
        <v>1020</v>
      </c>
      <c r="F424">
        <v>28</v>
      </c>
      <c r="G424" s="1">
        <v>28560</v>
      </c>
      <c r="H424" s="2" t="s">
        <v>6</v>
      </c>
      <c r="I424" s="2" t="s">
        <v>3</v>
      </c>
      <c r="J424">
        <v>90</v>
      </c>
    </row>
    <row r="425" spans="1:10" ht="14.25">
      <c r="A425" s="3" t="s">
        <v>295</v>
      </c>
      <c r="B425" s="2">
        <v>1</v>
      </c>
      <c r="C425" t="s">
        <v>429</v>
      </c>
      <c r="D425" t="s">
        <v>321</v>
      </c>
      <c r="E425" s="1">
        <v>1685</v>
      </c>
      <c r="F425">
        <v>24</v>
      </c>
      <c r="G425" s="1">
        <v>40440</v>
      </c>
      <c r="H425" s="2" t="s">
        <v>2</v>
      </c>
      <c r="I425" s="2" t="s">
        <v>3</v>
      </c>
      <c r="J425">
        <v>85</v>
      </c>
    </row>
    <row r="426" spans="1:10" ht="14.25">
      <c r="A426" s="3" t="s">
        <v>296</v>
      </c>
      <c r="B426" s="2">
        <v>1</v>
      </c>
      <c r="C426" t="s">
        <v>636</v>
      </c>
      <c r="D426" t="s">
        <v>549</v>
      </c>
      <c r="E426" s="1">
        <v>3840</v>
      </c>
      <c r="F426">
        <v>19</v>
      </c>
      <c r="G426" s="1">
        <v>72960</v>
      </c>
      <c r="H426" s="2" t="s">
        <v>2</v>
      </c>
      <c r="I426" s="2" t="s">
        <v>3</v>
      </c>
      <c r="J426">
        <v>87</v>
      </c>
    </row>
    <row r="427" spans="1:10" ht="14.25">
      <c r="A427" s="3" t="s">
        <v>297</v>
      </c>
      <c r="B427" s="2" t="s">
        <v>8</v>
      </c>
      <c r="C427" t="s">
        <v>636</v>
      </c>
      <c r="D427" t="s">
        <v>550</v>
      </c>
      <c r="E427" s="1">
        <v>1635</v>
      </c>
      <c r="F427">
        <v>24</v>
      </c>
      <c r="G427" s="1">
        <v>39240</v>
      </c>
      <c r="H427" s="2" t="s">
        <v>2</v>
      </c>
      <c r="I427" s="2" t="s">
        <v>4</v>
      </c>
      <c r="J427">
        <v>90</v>
      </c>
    </row>
    <row r="428" spans="1:10" ht="14.25">
      <c r="A428" s="3" t="s">
        <v>297</v>
      </c>
      <c r="B428" s="2">
        <v>2</v>
      </c>
      <c r="C428" t="s">
        <v>550</v>
      </c>
      <c r="D428" t="s">
        <v>551</v>
      </c>
      <c r="E428" s="1">
        <v>1271</v>
      </c>
      <c r="F428">
        <v>20</v>
      </c>
      <c r="G428" s="1">
        <v>25420</v>
      </c>
      <c r="H428" s="2" t="s">
        <v>2</v>
      </c>
      <c r="I428" s="2" t="s">
        <v>4</v>
      </c>
      <c r="J428">
        <v>92</v>
      </c>
    </row>
    <row r="429" spans="1:10" ht="14.25">
      <c r="A429" s="3" t="s">
        <v>297</v>
      </c>
      <c r="B429" s="2">
        <v>3</v>
      </c>
      <c r="C429" t="s">
        <v>551</v>
      </c>
      <c r="D429" t="s">
        <v>458</v>
      </c>
      <c r="E429">
        <v>874</v>
      </c>
      <c r="F429">
        <v>20</v>
      </c>
      <c r="G429" s="1">
        <v>17480</v>
      </c>
      <c r="H429" s="2" t="s">
        <v>2</v>
      </c>
      <c r="I429" s="2" t="s">
        <v>4</v>
      </c>
      <c r="J429">
        <v>92</v>
      </c>
    </row>
    <row r="430" spans="1:10" ht="14.25">
      <c r="A430" s="3" t="s">
        <v>298</v>
      </c>
      <c r="B430" s="2">
        <v>1</v>
      </c>
      <c r="C430" t="s">
        <v>683</v>
      </c>
      <c r="D430" t="s">
        <v>552</v>
      </c>
      <c r="E430">
        <v>380</v>
      </c>
      <c r="F430">
        <v>18</v>
      </c>
      <c r="G430" s="1">
        <v>6840</v>
      </c>
      <c r="H430" s="2" t="s">
        <v>2</v>
      </c>
      <c r="I430" s="2" t="s">
        <v>4</v>
      </c>
      <c r="J430">
        <v>92</v>
      </c>
    </row>
    <row r="431" spans="1:10" ht="14.25">
      <c r="A431" s="3" t="s">
        <v>299</v>
      </c>
      <c r="B431" s="2">
        <v>1</v>
      </c>
      <c r="C431" t="s">
        <v>676</v>
      </c>
      <c r="D431" t="s">
        <v>321</v>
      </c>
      <c r="E431">
        <v>340</v>
      </c>
      <c r="F431">
        <v>26</v>
      </c>
      <c r="G431" s="1">
        <v>8840</v>
      </c>
      <c r="H431" s="2" t="s">
        <v>2</v>
      </c>
      <c r="I431" s="2" t="s">
        <v>4</v>
      </c>
      <c r="J431">
        <v>93</v>
      </c>
    </row>
    <row r="432" spans="1:10" ht="14.25">
      <c r="A432" s="3" t="s">
        <v>300</v>
      </c>
      <c r="B432" s="2">
        <v>1</v>
      </c>
      <c r="C432" t="s">
        <v>644</v>
      </c>
      <c r="D432" t="s">
        <v>437</v>
      </c>
      <c r="E432" s="1">
        <v>1220</v>
      </c>
      <c r="F432">
        <v>16</v>
      </c>
      <c r="G432" s="1">
        <v>19520</v>
      </c>
      <c r="H432" s="2" t="s">
        <v>2</v>
      </c>
      <c r="I432" s="2" t="s">
        <v>3</v>
      </c>
      <c r="J432">
        <v>83</v>
      </c>
    </row>
    <row r="433" spans="1:10" ht="14.25">
      <c r="A433" s="3" t="s">
        <v>301</v>
      </c>
      <c r="B433" s="2">
        <v>2</v>
      </c>
      <c r="C433" t="s">
        <v>554</v>
      </c>
      <c r="D433" t="s">
        <v>553</v>
      </c>
      <c r="E433" s="1">
        <v>1070</v>
      </c>
      <c r="F433">
        <v>17</v>
      </c>
      <c r="G433" s="1">
        <v>18190</v>
      </c>
      <c r="H433" s="2" t="s">
        <v>2</v>
      </c>
      <c r="I433" s="2" t="s">
        <v>4</v>
      </c>
      <c r="J433">
        <v>93</v>
      </c>
    </row>
    <row r="434" spans="1:10" ht="14.25">
      <c r="A434" s="3" t="s">
        <v>302</v>
      </c>
      <c r="B434" s="2">
        <v>1</v>
      </c>
      <c r="C434" t="s">
        <v>684</v>
      </c>
      <c r="D434" t="s">
        <v>554</v>
      </c>
      <c r="E434" s="1">
        <v>2890</v>
      </c>
      <c r="F434">
        <v>25</v>
      </c>
      <c r="G434" s="1">
        <v>72250</v>
      </c>
      <c r="H434" s="2" t="s">
        <v>2</v>
      </c>
      <c r="I434" s="2" t="s">
        <v>4</v>
      </c>
      <c r="J434">
        <v>91</v>
      </c>
    </row>
    <row r="435" spans="1:10" ht="14.25">
      <c r="A435" s="3" t="s">
        <v>303</v>
      </c>
      <c r="B435" s="2">
        <v>1</v>
      </c>
      <c r="C435" t="s">
        <v>685</v>
      </c>
      <c r="D435" t="s">
        <v>334</v>
      </c>
      <c r="E435" s="1">
        <v>2000</v>
      </c>
      <c r="F435">
        <v>18</v>
      </c>
      <c r="G435" s="1">
        <v>36000</v>
      </c>
      <c r="H435" s="2" t="s">
        <v>2</v>
      </c>
      <c r="I435" s="2" t="s">
        <v>3</v>
      </c>
      <c r="J435">
        <v>80</v>
      </c>
    </row>
    <row r="436" spans="1:10" ht="14.25">
      <c r="A436" s="3" t="s">
        <v>304</v>
      </c>
      <c r="B436" s="2">
        <v>1</v>
      </c>
      <c r="C436" t="s">
        <v>477</v>
      </c>
      <c r="D436" t="s">
        <v>555</v>
      </c>
      <c r="E436">
        <v>730</v>
      </c>
      <c r="F436">
        <v>29</v>
      </c>
      <c r="G436" s="1">
        <v>21170</v>
      </c>
      <c r="H436" s="2" t="s">
        <v>6</v>
      </c>
      <c r="I436" s="2" t="s">
        <v>4</v>
      </c>
      <c r="J436">
        <v>92</v>
      </c>
    </row>
    <row r="437" spans="1:10" ht="14.25">
      <c r="A437" s="3" t="s">
        <v>305</v>
      </c>
      <c r="B437" s="2">
        <v>1</v>
      </c>
      <c r="C437" t="s">
        <v>686</v>
      </c>
      <c r="D437" t="s">
        <v>321</v>
      </c>
      <c r="E437">
        <v>300</v>
      </c>
      <c r="F437">
        <v>22</v>
      </c>
      <c r="G437" s="1">
        <v>6600</v>
      </c>
      <c r="H437" s="2" t="s">
        <v>2</v>
      </c>
      <c r="I437" s="2" t="s">
        <v>3</v>
      </c>
      <c r="J437">
        <v>93</v>
      </c>
    </row>
    <row r="438" spans="1:10" ht="14.25">
      <c r="A438" s="3" t="s">
        <v>306</v>
      </c>
      <c r="B438" s="2">
        <v>1</v>
      </c>
      <c r="C438" t="s">
        <v>687</v>
      </c>
      <c r="D438" t="s">
        <v>556</v>
      </c>
      <c r="E438" s="1">
        <v>1960</v>
      </c>
      <c r="F438">
        <v>25</v>
      </c>
      <c r="G438" s="1">
        <v>49000</v>
      </c>
      <c r="H438" s="2" t="s">
        <v>2</v>
      </c>
      <c r="I438" s="2" t="s">
        <v>3</v>
      </c>
      <c r="J438">
        <v>64</v>
      </c>
    </row>
    <row r="439" spans="1:10" ht="14.25">
      <c r="A439" s="3" t="s">
        <v>307</v>
      </c>
      <c r="B439" s="2">
        <v>1</v>
      </c>
      <c r="C439" t="s">
        <v>470</v>
      </c>
      <c r="D439" t="s">
        <v>520</v>
      </c>
      <c r="E439">
        <v>766</v>
      </c>
      <c r="F439">
        <v>24</v>
      </c>
      <c r="G439" s="1">
        <v>18384</v>
      </c>
      <c r="H439" s="2" t="s">
        <v>2</v>
      </c>
      <c r="I439" s="2" t="s">
        <v>3</v>
      </c>
      <c r="J439">
        <v>84</v>
      </c>
    </row>
    <row r="440" spans="1:10" ht="14.25">
      <c r="A440" s="3" t="s">
        <v>308</v>
      </c>
      <c r="B440" s="2">
        <v>1</v>
      </c>
      <c r="C440" t="s">
        <v>349</v>
      </c>
      <c r="D440" t="s">
        <v>557</v>
      </c>
      <c r="E440">
        <v>815</v>
      </c>
      <c r="F440">
        <v>25</v>
      </c>
      <c r="G440" s="1">
        <v>20375</v>
      </c>
      <c r="H440" s="2" t="s">
        <v>2</v>
      </c>
      <c r="I440" s="2" t="s">
        <v>4</v>
      </c>
      <c r="J440">
        <v>73</v>
      </c>
    </row>
    <row r="441" spans="1:10" ht="14.25">
      <c r="A441" s="3" t="s">
        <v>308</v>
      </c>
      <c r="B441" s="2">
        <v>2</v>
      </c>
      <c r="C441" t="s">
        <v>557</v>
      </c>
      <c r="D441" t="s">
        <v>558</v>
      </c>
      <c r="E441">
        <v>725</v>
      </c>
      <c r="F441">
        <v>25</v>
      </c>
      <c r="G441" s="1">
        <v>18125</v>
      </c>
      <c r="H441" s="2" t="s">
        <v>2</v>
      </c>
      <c r="I441" s="2" t="s">
        <v>3</v>
      </c>
      <c r="J441">
        <v>87</v>
      </c>
    </row>
    <row r="442" spans="1:10" ht="14.25">
      <c r="A442" s="3" t="s">
        <v>309</v>
      </c>
      <c r="B442" s="2">
        <v>1</v>
      </c>
      <c r="C442" t="s">
        <v>595</v>
      </c>
      <c r="D442" t="s">
        <v>457</v>
      </c>
      <c r="E442">
        <v>380</v>
      </c>
      <c r="F442">
        <v>22</v>
      </c>
      <c r="G442" s="1">
        <v>8360</v>
      </c>
      <c r="H442" s="2" t="s">
        <v>6</v>
      </c>
      <c r="I442" s="2" t="s">
        <v>3</v>
      </c>
      <c r="J442">
        <v>89</v>
      </c>
    </row>
    <row r="443" spans="1:10" ht="14.25">
      <c r="A443" s="3" t="s">
        <v>310</v>
      </c>
      <c r="B443" s="2">
        <v>1</v>
      </c>
      <c r="C443" t="s">
        <v>688</v>
      </c>
      <c r="D443" t="s">
        <v>559</v>
      </c>
      <c r="E443" s="1">
        <v>1020</v>
      </c>
      <c r="F443">
        <v>25</v>
      </c>
      <c r="G443" s="1">
        <v>25500</v>
      </c>
      <c r="H443" s="2" t="s">
        <v>2</v>
      </c>
      <c r="I443" s="2" t="s">
        <v>4</v>
      </c>
      <c r="J443">
        <v>68</v>
      </c>
    </row>
    <row r="444" spans="1:10" ht="14.25">
      <c r="A444" s="3" t="s">
        <v>311</v>
      </c>
      <c r="B444" s="2">
        <v>1</v>
      </c>
      <c r="C444" t="s">
        <v>394</v>
      </c>
      <c r="D444" t="s">
        <v>321</v>
      </c>
      <c r="E444">
        <v>397</v>
      </c>
      <c r="F444">
        <v>25</v>
      </c>
      <c r="G444" s="1">
        <v>9925</v>
      </c>
      <c r="H444" s="2" t="s">
        <v>2</v>
      </c>
      <c r="I444" s="2" t="s">
        <v>3</v>
      </c>
      <c r="J444">
        <v>87</v>
      </c>
    </row>
    <row r="445" spans="1:10" ht="14.25">
      <c r="A445" s="3" t="s">
        <v>312</v>
      </c>
      <c r="B445" s="2">
        <v>1</v>
      </c>
      <c r="C445" t="s">
        <v>559</v>
      </c>
      <c r="D445" t="s">
        <v>560</v>
      </c>
      <c r="E445">
        <v>999</v>
      </c>
      <c r="F445">
        <v>33</v>
      </c>
      <c r="G445" s="1">
        <v>32967</v>
      </c>
      <c r="H445" s="2" t="s">
        <v>2</v>
      </c>
      <c r="I445" s="2" t="s">
        <v>3</v>
      </c>
      <c r="J445">
        <v>83</v>
      </c>
    </row>
    <row r="446" spans="1:10" ht="14.25">
      <c r="A446" s="3" t="s">
        <v>312</v>
      </c>
      <c r="B446" s="2">
        <v>2</v>
      </c>
      <c r="C446" t="s">
        <v>560</v>
      </c>
      <c r="D446" t="s">
        <v>321</v>
      </c>
      <c r="E446">
        <v>870</v>
      </c>
      <c r="F446">
        <v>20</v>
      </c>
      <c r="G446" s="1">
        <v>17400</v>
      </c>
      <c r="H446" s="2" t="s">
        <v>2</v>
      </c>
      <c r="I446" s="2" t="s">
        <v>3</v>
      </c>
      <c r="J446">
        <v>83</v>
      </c>
    </row>
    <row r="447" spans="1:10" ht="14.25">
      <c r="A447" s="3" t="s">
        <v>313</v>
      </c>
      <c r="B447" s="2">
        <v>1</v>
      </c>
      <c r="C447" t="s">
        <v>632</v>
      </c>
      <c r="D447" t="s">
        <v>334</v>
      </c>
      <c r="E447">
        <v>533</v>
      </c>
      <c r="F447">
        <v>21</v>
      </c>
      <c r="G447" s="1">
        <v>11193</v>
      </c>
      <c r="H447" s="2" t="s">
        <v>15</v>
      </c>
      <c r="I447" s="2" t="s">
        <v>4</v>
      </c>
      <c r="J447">
        <v>73</v>
      </c>
    </row>
    <row r="448" spans="1:10" ht="14.25">
      <c r="A448" s="3" t="s">
        <v>314</v>
      </c>
      <c r="B448" s="2">
        <v>1</v>
      </c>
      <c r="C448" t="s">
        <v>689</v>
      </c>
      <c r="D448" t="s">
        <v>561</v>
      </c>
      <c r="E448">
        <v>270</v>
      </c>
      <c r="F448">
        <v>21</v>
      </c>
      <c r="G448" s="1">
        <v>5670</v>
      </c>
      <c r="H448" s="2" t="s">
        <v>2</v>
      </c>
      <c r="I448" s="2" t="s">
        <v>3</v>
      </c>
      <c r="J448">
        <v>60</v>
      </c>
    </row>
    <row r="449" spans="1:10" ht="14.25">
      <c r="A449" s="3" t="s">
        <v>315</v>
      </c>
      <c r="B449" s="2">
        <v>1</v>
      </c>
      <c r="C449" t="s">
        <v>563</v>
      </c>
      <c r="D449" t="s">
        <v>321</v>
      </c>
      <c r="E449">
        <v>385</v>
      </c>
      <c r="F449">
        <v>25</v>
      </c>
      <c r="G449" s="1">
        <v>9625</v>
      </c>
      <c r="H449" s="2" t="s">
        <v>2</v>
      </c>
      <c r="I449" s="2" t="s">
        <v>3</v>
      </c>
      <c r="J449">
        <v>89</v>
      </c>
    </row>
    <row r="450" spans="1:10" ht="14.25">
      <c r="A450" s="3" t="s">
        <v>316</v>
      </c>
      <c r="B450" s="2">
        <v>1</v>
      </c>
      <c r="C450" t="s">
        <v>325</v>
      </c>
      <c r="D450" t="s">
        <v>562</v>
      </c>
      <c r="E450">
        <v>735</v>
      </c>
      <c r="F450">
        <v>33</v>
      </c>
      <c r="G450" s="1">
        <v>24255</v>
      </c>
      <c r="H450" s="2" t="s">
        <v>2</v>
      </c>
      <c r="I450" s="2" t="s">
        <v>3</v>
      </c>
      <c r="J450">
        <v>87</v>
      </c>
    </row>
    <row r="451" spans="1:10" ht="14.25">
      <c r="A451" s="3" t="s">
        <v>316</v>
      </c>
      <c r="B451" s="2">
        <v>2</v>
      </c>
      <c r="C451" t="s">
        <v>562</v>
      </c>
      <c r="D451" t="s">
        <v>563</v>
      </c>
      <c r="E451">
        <v>651</v>
      </c>
      <c r="F451">
        <v>33</v>
      </c>
      <c r="G451" s="1">
        <v>21483</v>
      </c>
      <c r="H451" s="2" t="s">
        <v>2</v>
      </c>
      <c r="I451" s="2" t="s">
        <v>4</v>
      </c>
      <c r="J451">
        <v>85</v>
      </c>
    </row>
    <row r="452" spans="1:10" ht="14.25">
      <c r="A452" s="3" t="s">
        <v>317</v>
      </c>
      <c r="B452" s="2">
        <v>1</v>
      </c>
      <c r="C452" t="s">
        <v>341</v>
      </c>
      <c r="D452" t="s">
        <v>321</v>
      </c>
      <c r="E452" s="1">
        <v>1080</v>
      </c>
      <c r="F452">
        <v>26</v>
      </c>
      <c r="G452" s="1">
        <v>28080</v>
      </c>
      <c r="H452" s="2" t="s">
        <v>2</v>
      </c>
      <c r="I452" s="2" t="s">
        <v>3</v>
      </c>
      <c r="J452">
        <v>91</v>
      </c>
    </row>
    <row r="453" spans="1:10" ht="14.25">
      <c r="A453" s="3" t="s">
        <v>318</v>
      </c>
      <c r="B453" s="2">
        <v>1</v>
      </c>
      <c r="C453" t="s">
        <v>690</v>
      </c>
      <c r="D453" t="s">
        <v>564</v>
      </c>
      <c r="E453">
        <v>920</v>
      </c>
      <c r="F453">
        <v>22</v>
      </c>
      <c r="G453" s="1">
        <v>20240</v>
      </c>
      <c r="H453" s="2" t="s">
        <v>6</v>
      </c>
      <c r="I453" s="2" t="s">
        <v>3</v>
      </c>
      <c r="J453">
        <v>81</v>
      </c>
    </row>
    <row r="454" spans="1:10" ht="14.25">
      <c r="A454" s="3" t="s">
        <v>318</v>
      </c>
      <c r="B454" s="2">
        <v>2</v>
      </c>
      <c r="C454" t="s">
        <v>691</v>
      </c>
      <c r="D454" t="s">
        <v>565</v>
      </c>
      <c r="E454" s="1">
        <v>2430</v>
      </c>
      <c r="F454">
        <v>22</v>
      </c>
      <c r="G454" s="1">
        <v>53460</v>
      </c>
      <c r="H454" s="2" t="s">
        <v>6</v>
      </c>
      <c r="I454" s="2" t="s">
        <v>3</v>
      </c>
      <c r="J454">
        <v>82</v>
      </c>
    </row>
    <row r="455" spans="1:10" ht="14.25">
      <c r="A455" s="3" t="s">
        <v>318</v>
      </c>
      <c r="B455" s="2">
        <v>3</v>
      </c>
      <c r="C455" t="s">
        <v>565</v>
      </c>
      <c r="D455" t="s">
        <v>566</v>
      </c>
      <c r="E455" s="1">
        <v>1435</v>
      </c>
      <c r="F455">
        <v>22</v>
      </c>
      <c r="G455" s="1">
        <v>31570</v>
      </c>
      <c r="H455" s="2" t="s">
        <v>6</v>
      </c>
      <c r="I455" s="2" t="s">
        <v>3</v>
      </c>
      <c r="J455">
        <v>81</v>
      </c>
    </row>
    <row r="456" spans="1:10" ht="14.25">
      <c r="A456" s="3" t="s">
        <v>318</v>
      </c>
      <c r="B456" s="2">
        <v>4</v>
      </c>
      <c r="C456" t="s">
        <v>566</v>
      </c>
      <c r="D456" t="s">
        <v>567</v>
      </c>
      <c r="E456" s="1">
        <v>2725</v>
      </c>
      <c r="F456">
        <v>28</v>
      </c>
      <c r="G456" s="1">
        <v>76300</v>
      </c>
      <c r="H456" s="2" t="s">
        <v>6</v>
      </c>
      <c r="I456" s="2" t="s">
        <v>3</v>
      </c>
      <c r="J456">
        <v>83</v>
      </c>
    </row>
    <row r="457" spans="1:10" ht="14.25">
      <c r="A457" s="3" t="s">
        <v>318</v>
      </c>
      <c r="B457" s="2">
        <v>1</v>
      </c>
      <c r="C457" t="s">
        <v>567</v>
      </c>
      <c r="D457" t="s">
        <v>568</v>
      </c>
      <c r="E457">
        <v>526</v>
      </c>
      <c r="F457">
        <v>27</v>
      </c>
      <c r="G457" s="1">
        <v>14202</v>
      </c>
      <c r="H457" s="2" t="s">
        <v>6</v>
      </c>
      <c r="I457" s="2" t="s">
        <v>3</v>
      </c>
      <c r="J457">
        <v>89</v>
      </c>
    </row>
    <row r="458" spans="1:10" ht="14.25">
      <c r="A458" s="3" t="s">
        <v>318</v>
      </c>
      <c r="B458" s="2">
        <v>2</v>
      </c>
      <c r="C458" t="s">
        <v>568</v>
      </c>
      <c r="D458" t="s">
        <v>569</v>
      </c>
      <c r="E458">
        <v>357</v>
      </c>
      <c r="F458">
        <v>40</v>
      </c>
      <c r="G458" s="1">
        <v>14280</v>
      </c>
      <c r="H458" s="2" t="s">
        <v>6</v>
      </c>
      <c r="I458" s="2" t="s">
        <v>4</v>
      </c>
      <c r="J458">
        <v>93</v>
      </c>
    </row>
    <row r="459" spans="1:10" ht="14.25">
      <c r="A459" s="3" t="s">
        <v>318</v>
      </c>
      <c r="B459" s="2">
        <v>3</v>
      </c>
      <c r="C459" t="s">
        <v>569</v>
      </c>
      <c r="D459" t="s">
        <v>570</v>
      </c>
      <c r="E459">
        <v>300</v>
      </c>
      <c r="F459">
        <v>28</v>
      </c>
      <c r="G459" s="1">
        <v>8400</v>
      </c>
      <c r="H459" s="2" t="s">
        <v>6</v>
      </c>
      <c r="I459" s="2" t="s">
        <v>29</v>
      </c>
      <c r="J459">
        <v>89</v>
      </c>
    </row>
    <row r="460" spans="1:10" ht="14.25">
      <c r="A460" s="3" t="s">
        <v>318</v>
      </c>
      <c r="B460" s="2">
        <v>4</v>
      </c>
      <c r="C460" t="s">
        <v>570</v>
      </c>
      <c r="D460" t="s">
        <v>571</v>
      </c>
      <c r="E460">
        <v>780</v>
      </c>
      <c r="F460">
        <v>37</v>
      </c>
      <c r="G460" s="1">
        <v>28860</v>
      </c>
      <c r="H460" s="2" t="s">
        <v>6</v>
      </c>
      <c r="I460" s="2" t="s">
        <v>4</v>
      </c>
      <c r="J460">
        <v>60</v>
      </c>
    </row>
    <row r="461" spans="1:10" ht="14.25">
      <c r="A461" s="3" t="s">
        <v>319</v>
      </c>
      <c r="B461" s="2">
        <v>1</v>
      </c>
      <c r="C461" t="s">
        <v>325</v>
      </c>
      <c r="D461" t="s">
        <v>572</v>
      </c>
      <c r="E461" s="1">
        <v>1000</v>
      </c>
      <c r="F461">
        <v>21</v>
      </c>
      <c r="G461" s="1">
        <v>21000</v>
      </c>
      <c r="H461" s="2" t="s">
        <v>2</v>
      </c>
      <c r="I461" s="2" t="s">
        <v>3</v>
      </c>
      <c r="J461">
        <v>81</v>
      </c>
    </row>
    <row r="462" spans="1:10" ht="14.25">
      <c r="A462" s="3" t="s">
        <v>320</v>
      </c>
      <c r="B462" s="2">
        <v>1</v>
      </c>
      <c r="C462" t="s">
        <v>594</v>
      </c>
      <c r="D462" t="s">
        <v>573</v>
      </c>
      <c r="E462">
        <v>979</v>
      </c>
      <c r="F462">
        <v>29</v>
      </c>
      <c r="G462" s="1">
        <v>28391</v>
      </c>
      <c r="H462" s="2" t="s">
        <v>2</v>
      </c>
      <c r="I462" s="2" t="s">
        <v>4</v>
      </c>
      <c r="J462">
        <v>91</v>
      </c>
    </row>
    <row r="463" spans="1:10" ht="14.25">
      <c r="A463" s="3" t="s">
        <v>320</v>
      </c>
      <c r="B463" s="2">
        <v>2</v>
      </c>
      <c r="C463" t="s">
        <v>573</v>
      </c>
      <c r="D463" t="s">
        <v>389</v>
      </c>
      <c r="E463" s="1">
        <v>1339</v>
      </c>
      <c r="F463">
        <v>29</v>
      </c>
      <c r="G463" s="1">
        <v>38831</v>
      </c>
      <c r="H463" s="2" t="s">
        <v>2</v>
      </c>
      <c r="I463" s="2" t="s">
        <v>4</v>
      </c>
      <c r="J463">
        <v>80</v>
      </c>
    </row>
  </sheetData>
  <sheetProtection/>
  <printOptions/>
  <pageMargins left="0.45" right="0.45" top="0.5" bottom="0.5" header="0.3" footer="0.3"/>
  <pageSetup fitToHeight="10" fitToWidth="1" horizontalDpi="1200" verticalDpi="12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2.7109375" style="3" customWidth="1"/>
    <col min="2" max="2" width="8.8515625" style="2" customWidth="1"/>
    <col min="3" max="4" width="34.421875" style="0" customWidth="1"/>
    <col min="5" max="5" width="8.57421875" style="0" customWidth="1"/>
    <col min="6" max="6" width="7.8515625" style="0" customWidth="1"/>
    <col min="7" max="7" width="10.28125" style="0" customWidth="1"/>
    <col min="8" max="8" width="10.421875" style="2" customWidth="1"/>
    <col min="9" max="9" width="7.28125" style="2" customWidth="1"/>
    <col min="10" max="10" width="6.00390625" style="0" customWidth="1"/>
    <col min="11" max="11" width="10.57421875" style="0" customWidth="1"/>
    <col min="12" max="12" width="12.8515625" style="0" customWidth="1"/>
    <col min="14" max="14" width="7.28125" style="0" hidden="1" customWidth="1"/>
    <col min="15" max="15" width="11.28125" style="0" hidden="1" customWidth="1"/>
    <col min="16" max="19" width="7.57421875" style="2" customWidth="1"/>
    <col min="20" max="20" width="9.7109375" style="0" customWidth="1"/>
  </cols>
  <sheetData>
    <row r="1" ht="14.25">
      <c r="A1" s="3" t="s">
        <v>700</v>
      </c>
    </row>
    <row r="2" spans="1:20" ht="42.75">
      <c r="A2" s="3" t="s">
        <v>0</v>
      </c>
      <c r="B2" s="3" t="s">
        <v>692</v>
      </c>
      <c r="C2" s="3" t="s">
        <v>693</v>
      </c>
      <c r="D2" s="3" t="s">
        <v>694</v>
      </c>
      <c r="E2" s="4" t="s">
        <v>695</v>
      </c>
      <c r="F2" s="4" t="s">
        <v>696</v>
      </c>
      <c r="G2" s="4" t="s">
        <v>697</v>
      </c>
      <c r="H2" s="5" t="s">
        <v>698</v>
      </c>
      <c r="I2" s="5" t="s">
        <v>699</v>
      </c>
      <c r="J2" s="4" t="s">
        <v>1</v>
      </c>
      <c r="K2" s="5" t="s">
        <v>709</v>
      </c>
      <c r="M2" s="4" t="s">
        <v>695</v>
      </c>
      <c r="N2" s="4" t="s">
        <v>696</v>
      </c>
      <c r="O2" s="4" t="s">
        <v>697</v>
      </c>
      <c r="P2" s="14" t="s">
        <v>1</v>
      </c>
      <c r="Q2" s="14" t="s">
        <v>710</v>
      </c>
      <c r="R2" s="14" t="s">
        <v>711</v>
      </c>
      <c r="S2" s="14" t="s">
        <v>712</v>
      </c>
      <c r="T2" s="4"/>
    </row>
    <row r="3" spans="5:15" ht="14.25">
      <c r="E3" s="12" t="s">
        <v>707</v>
      </c>
      <c r="F3" s="12" t="s">
        <v>707</v>
      </c>
      <c r="G3" s="12" t="s">
        <v>708</v>
      </c>
      <c r="M3" s="12" t="s">
        <v>706</v>
      </c>
      <c r="N3" s="12" t="s">
        <v>707</v>
      </c>
      <c r="O3" s="12" t="s">
        <v>708</v>
      </c>
    </row>
    <row r="4" spans="1:19" ht="14.25">
      <c r="A4" s="3" t="s">
        <v>230</v>
      </c>
      <c r="B4" s="2">
        <v>2</v>
      </c>
      <c r="C4" t="s">
        <v>351</v>
      </c>
      <c r="D4" t="s">
        <v>503</v>
      </c>
      <c r="E4">
        <v>540</v>
      </c>
      <c r="F4">
        <v>50</v>
      </c>
      <c r="G4" s="1">
        <v>27000</v>
      </c>
      <c r="H4" s="2" t="s">
        <v>3</v>
      </c>
      <c r="I4" s="2" t="s">
        <v>4</v>
      </c>
      <c r="J4">
        <v>94</v>
      </c>
      <c r="K4" s="13">
        <f>SUM(E$4:E4)/($M$4*5280)</f>
        <v>0.009302646085997795</v>
      </c>
      <c r="L4" t="s">
        <v>702</v>
      </c>
      <c r="M4" s="6">
        <f>SUM(E4:E47)/5280</f>
        <v>10.993939393939394</v>
      </c>
      <c r="N4" s="8">
        <f>O4/(M4*5280)</f>
        <v>40.31744418412348</v>
      </c>
      <c r="O4" s="1">
        <f>SUM(G4:G47)</f>
        <v>2340347</v>
      </c>
      <c r="P4" s="15">
        <f>SUMPRODUCT(G4:G47,J4:J47)/O4</f>
        <v>84.19692678051588</v>
      </c>
      <c r="Q4" s="17">
        <f>K29</f>
        <v>0.5764884233737596</v>
      </c>
      <c r="R4" s="17">
        <f>K40</f>
        <v>0.8409764332965821</v>
      </c>
      <c r="S4" s="17">
        <f>K47</f>
        <v>1</v>
      </c>
    </row>
    <row r="5" spans="1:19" ht="14.25">
      <c r="A5" s="3" t="s">
        <v>68</v>
      </c>
      <c r="B5" s="2">
        <v>3</v>
      </c>
      <c r="C5" t="s">
        <v>356</v>
      </c>
      <c r="D5" t="s">
        <v>357</v>
      </c>
      <c r="E5" s="1">
        <v>1045</v>
      </c>
      <c r="F5">
        <v>39</v>
      </c>
      <c r="G5" s="1">
        <v>40755</v>
      </c>
      <c r="H5" s="2" t="s">
        <v>3</v>
      </c>
      <c r="I5" s="2" t="s">
        <v>4</v>
      </c>
      <c r="J5">
        <v>93</v>
      </c>
      <c r="K5" s="13">
        <f>SUM(E$4:E5)/($M$4*5280)</f>
        <v>0.027304988974641675</v>
      </c>
      <c r="L5" t="s">
        <v>703</v>
      </c>
      <c r="M5" s="6">
        <f>SUM(E49:E114)/5280</f>
        <v>16.482007575757574</v>
      </c>
      <c r="N5" s="8">
        <f>O5/(M5*5280)</f>
        <v>25.600884803217472</v>
      </c>
      <c r="O5" s="1">
        <f>SUM(G49:G114)</f>
        <v>2227917</v>
      </c>
      <c r="P5" s="15">
        <f>SUMPRODUCT(G49:G114,J49:J114)/O5</f>
        <v>80.37178853610794</v>
      </c>
      <c r="Q5" s="17">
        <f>K89</f>
        <v>0.5834760126400461</v>
      </c>
      <c r="R5" s="17">
        <f>K102</f>
        <v>0.7939557598391268</v>
      </c>
      <c r="S5" s="17">
        <f>K110</f>
        <v>0.8894570525711004</v>
      </c>
    </row>
    <row r="6" spans="1:19" ht="14.25">
      <c r="A6" s="3" t="s">
        <v>68</v>
      </c>
      <c r="B6" s="2">
        <v>2</v>
      </c>
      <c r="C6" t="s">
        <v>355</v>
      </c>
      <c r="D6" t="s">
        <v>356</v>
      </c>
      <c r="E6" s="1">
        <v>2040</v>
      </c>
      <c r="F6">
        <v>39</v>
      </c>
      <c r="G6" s="1">
        <v>79560</v>
      </c>
      <c r="H6" s="2" t="s">
        <v>3</v>
      </c>
      <c r="I6" s="2" t="s">
        <v>4</v>
      </c>
      <c r="J6">
        <v>92</v>
      </c>
      <c r="K6" s="13">
        <f>SUM(E$4:E6)/($M$4*5280)</f>
        <v>0.06244831863285557</v>
      </c>
      <c r="L6" t="s">
        <v>704</v>
      </c>
      <c r="M6" s="6">
        <f>SUM(E116:E125)/5280</f>
        <v>2.293560606060606</v>
      </c>
      <c r="N6" s="8">
        <f>O6/(M6*5280)</f>
        <v>24.654500412881916</v>
      </c>
      <c r="O6" s="1">
        <f>SUM(G116:G125)</f>
        <v>298566</v>
      </c>
      <c r="P6" s="15">
        <f>SUMPRODUCT(G116:G125,J116:J125)/O6</f>
        <v>83.7989925175673</v>
      </c>
      <c r="Q6" s="17">
        <f>K121</f>
        <v>0.5546655656482246</v>
      </c>
      <c r="R6" s="17">
        <f>K123</f>
        <v>0.9146985962014864</v>
      </c>
      <c r="S6" s="17">
        <f>K125</f>
        <v>1</v>
      </c>
    </row>
    <row r="7" spans="1:19" ht="14.25">
      <c r="A7" s="3" t="s">
        <v>142</v>
      </c>
      <c r="B7" s="2" t="s">
        <v>8</v>
      </c>
      <c r="C7" t="s">
        <v>325</v>
      </c>
      <c r="D7" t="s">
        <v>412</v>
      </c>
      <c r="E7" s="1">
        <v>1585</v>
      </c>
      <c r="F7">
        <v>30</v>
      </c>
      <c r="G7" s="1">
        <v>47550</v>
      </c>
      <c r="H7" s="2" t="s">
        <v>3</v>
      </c>
      <c r="I7" s="2" t="s">
        <v>4</v>
      </c>
      <c r="J7">
        <v>92</v>
      </c>
      <c r="K7" s="13">
        <f>SUM(E$4:E7)/($M$4*5280)</f>
        <v>0.08975330760749724</v>
      </c>
      <c r="L7" t="s">
        <v>705</v>
      </c>
      <c r="M7" s="9">
        <f>SUM(E127:E466)/5280</f>
        <v>63.85511363636363</v>
      </c>
      <c r="N7" s="10">
        <f>O7/(M7*5280)</f>
        <v>23.40361851373997</v>
      </c>
      <c r="O7" s="11">
        <f>SUM(G127:G466)</f>
        <v>7890647</v>
      </c>
      <c r="P7" s="16">
        <f>SUMPRODUCT(G127:G466,J127:J466)/O7</f>
        <v>85.10724633860823</v>
      </c>
      <c r="Q7" s="18">
        <f>K334</f>
        <v>0.6108051193071437</v>
      </c>
      <c r="R7" s="18">
        <f>K424</f>
        <v>0.9224184722160431</v>
      </c>
      <c r="S7" s="18">
        <f>K465</f>
        <v>0.9970340051311711</v>
      </c>
    </row>
    <row r="8" spans="1:19" ht="14.25">
      <c r="A8" s="3" t="s">
        <v>142</v>
      </c>
      <c r="B8" s="2">
        <v>2</v>
      </c>
      <c r="C8" t="s">
        <v>412</v>
      </c>
      <c r="D8" t="s">
        <v>413</v>
      </c>
      <c r="E8" s="1">
        <v>1475</v>
      </c>
      <c r="F8">
        <v>30</v>
      </c>
      <c r="G8" s="1">
        <v>44250</v>
      </c>
      <c r="H8" s="2" t="s">
        <v>3</v>
      </c>
      <c r="I8" s="2" t="s">
        <v>4</v>
      </c>
      <c r="J8">
        <v>92</v>
      </c>
      <c r="K8" s="13">
        <f>SUM(E$4:E8)/($M$4*5280)</f>
        <v>0.1151633131201764</v>
      </c>
      <c r="L8" t="s">
        <v>701</v>
      </c>
      <c r="M8" s="6">
        <f>SUM(M4:M7)</f>
        <v>93.62462121212121</v>
      </c>
      <c r="N8" s="8">
        <f>O8/(M8*5280)</f>
        <v>25.807194672471063</v>
      </c>
      <c r="O8" s="1">
        <f>SUM(O4:O7)</f>
        <v>12757477</v>
      </c>
      <c r="P8" s="15">
        <f>SUMPRODUCT(G4:G467,J4:J467)/O8</f>
        <v>84.08264949252897</v>
      </c>
      <c r="Q8" s="17">
        <f>SUMPRODUCT($M$4:$M$7,Q4:Q7)/$M$8</f>
        <v>0.6005890706358807</v>
      </c>
      <c r="R8" s="17">
        <f>SUMPRODUCT($M$4:$M$7,R4:R7)/$M$8</f>
        <v>0.8900509368084185</v>
      </c>
      <c r="S8" s="17">
        <f>SUMPRODUCT($M$4:$M$7,S4:S7)/$M$8</f>
        <v>0.9785167233755042</v>
      </c>
    </row>
    <row r="9" spans="1:11" ht="14.25">
      <c r="A9" s="3" t="s">
        <v>208</v>
      </c>
      <c r="B9" s="2" t="s">
        <v>8</v>
      </c>
      <c r="C9" t="s">
        <v>344</v>
      </c>
      <c r="D9" t="s">
        <v>472</v>
      </c>
      <c r="E9" s="1">
        <v>1480</v>
      </c>
      <c r="F9">
        <v>27</v>
      </c>
      <c r="G9" s="1">
        <v>39960</v>
      </c>
      <c r="H9" s="2" t="s">
        <v>3</v>
      </c>
      <c r="I9" s="2" t="s">
        <v>4</v>
      </c>
      <c r="J9">
        <v>92</v>
      </c>
      <c r="K9" s="13">
        <f>SUM(E$4:E9)/($M$4*5280)</f>
        <v>0.14065945424476295</v>
      </c>
    </row>
    <row r="10" spans="1:11" ht="14.25">
      <c r="A10" s="3" t="s">
        <v>208</v>
      </c>
      <c r="B10" s="2" t="s">
        <v>16</v>
      </c>
      <c r="C10" t="s">
        <v>472</v>
      </c>
      <c r="D10" t="s">
        <v>349</v>
      </c>
      <c r="E10" s="1">
        <v>1895</v>
      </c>
      <c r="F10">
        <v>27</v>
      </c>
      <c r="G10" s="1">
        <v>51165</v>
      </c>
      <c r="H10" s="2" t="s">
        <v>3</v>
      </c>
      <c r="I10" s="2" t="s">
        <v>4</v>
      </c>
      <c r="J10">
        <v>92</v>
      </c>
      <c r="K10" s="13">
        <f>SUM(E$4:E10)/($M$4*5280)</f>
        <v>0.17330485115766261</v>
      </c>
    </row>
    <row r="11" spans="1:11" ht="14.25">
      <c r="A11" s="3" t="s">
        <v>208</v>
      </c>
      <c r="B11" s="2" t="s">
        <v>5</v>
      </c>
      <c r="C11" t="s">
        <v>349</v>
      </c>
      <c r="D11" t="s">
        <v>378</v>
      </c>
      <c r="E11" s="1">
        <v>1950</v>
      </c>
      <c r="F11">
        <v>26</v>
      </c>
      <c r="G11" s="1">
        <v>50700</v>
      </c>
      <c r="H11" s="2" t="s">
        <v>3</v>
      </c>
      <c r="I11" s="2" t="s">
        <v>4</v>
      </c>
      <c r="J11">
        <v>92</v>
      </c>
      <c r="K11" s="13">
        <f>SUM(E$4:E11)/($M$4*5280)</f>
        <v>0.20689773980154355</v>
      </c>
    </row>
    <row r="12" spans="1:11" ht="14.25">
      <c r="A12" s="3" t="s">
        <v>230</v>
      </c>
      <c r="B12" s="2">
        <v>3</v>
      </c>
      <c r="C12" t="s">
        <v>503</v>
      </c>
      <c r="D12" t="s">
        <v>504</v>
      </c>
      <c r="E12" s="1">
        <v>1150</v>
      </c>
      <c r="F12">
        <v>45</v>
      </c>
      <c r="G12" s="1">
        <v>51750</v>
      </c>
      <c r="H12" s="2" t="s">
        <v>3</v>
      </c>
      <c r="I12" s="2" t="s">
        <v>4</v>
      </c>
      <c r="J12">
        <v>92</v>
      </c>
      <c r="K12" s="13">
        <f>SUM(E$4:E12)/($M$4*5280)</f>
        <v>0.22670893054024255</v>
      </c>
    </row>
    <row r="13" spans="1:11" ht="14.25">
      <c r="A13" s="3" t="s">
        <v>230</v>
      </c>
      <c r="B13" s="2">
        <v>4</v>
      </c>
      <c r="C13" t="s">
        <v>504</v>
      </c>
      <c r="D13" t="s">
        <v>344</v>
      </c>
      <c r="E13" s="1">
        <v>1104</v>
      </c>
      <c r="F13">
        <v>44</v>
      </c>
      <c r="G13" s="1">
        <v>48576</v>
      </c>
      <c r="H13" s="2" t="s">
        <v>3</v>
      </c>
      <c r="I13" s="2" t="s">
        <v>4</v>
      </c>
      <c r="J13">
        <v>92</v>
      </c>
      <c r="K13" s="13">
        <f>SUM(E$4:E13)/($M$4*5280)</f>
        <v>0.2457276736493936</v>
      </c>
    </row>
    <row r="14" spans="1:11" ht="14.25">
      <c r="A14" s="3" t="s">
        <v>247</v>
      </c>
      <c r="B14" s="2">
        <v>2</v>
      </c>
      <c r="C14" t="s">
        <v>517</v>
      </c>
      <c r="D14" t="s">
        <v>518</v>
      </c>
      <c r="E14" s="1">
        <v>1066</v>
      </c>
      <c r="F14">
        <v>29</v>
      </c>
      <c r="G14" s="1">
        <v>30914</v>
      </c>
      <c r="H14" s="2" t="s">
        <v>3</v>
      </c>
      <c r="I14" s="2" t="s">
        <v>4</v>
      </c>
      <c r="J14">
        <v>92</v>
      </c>
      <c r="K14" s="13">
        <f>SUM(E$4:E14)/($M$4*5280)</f>
        <v>0.2640917861080485</v>
      </c>
    </row>
    <row r="15" spans="1:11" ht="14.25">
      <c r="A15" s="3" t="s">
        <v>247</v>
      </c>
      <c r="B15" s="2">
        <v>3</v>
      </c>
      <c r="C15" t="s">
        <v>518</v>
      </c>
      <c r="D15" t="s">
        <v>519</v>
      </c>
      <c r="E15" s="1">
        <v>1048</v>
      </c>
      <c r="F15">
        <v>31</v>
      </c>
      <c r="G15" s="1">
        <v>32488</v>
      </c>
      <c r="H15" s="2" t="s">
        <v>3</v>
      </c>
      <c r="I15" s="2" t="s">
        <v>4</v>
      </c>
      <c r="J15">
        <v>92</v>
      </c>
      <c r="K15" s="13">
        <f>SUM(E$4:E15)/($M$4*5280)</f>
        <v>0.28214581036383685</v>
      </c>
    </row>
    <row r="16" spans="1:11" ht="14.25">
      <c r="A16" s="3" t="s">
        <v>68</v>
      </c>
      <c r="B16" s="2" t="s">
        <v>8</v>
      </c>
      <c r="C16" t="s">
        <v>354</v>
      </c>
      <c r="D16" t="s">
        <v>355</v>
      </c>
      <c r="E16" s="1">
        <v>1600</v>
      </c>
      <c r="F16">
        <v>43</v>
      </c>
      <c r="G16" s="1">
        <v>68800</v>
      </c>
      <c r="H16" s="2" t="s">
        <v>3</v>
      </c>
      <c r="I16" s="2" t="s">
        <v>4</v>
      </c>
      <c r="J16">
        <v>91</v>
      </c>
      <c r="K16" s="13">
        <f>SUM(E$4:E16)/($M$4*5280)</f>
        <v>0.30970920617420067</v>
      </c>
    </row>
    <row r="17" spans="1:11" ht="14.25">
      <c r="A17" s="3" t="s">
        <v>68</v>
      </c>
      <c r="B17" s="2">
        <v>0</v>
      </c>
      <c r="C17" t="s">
        <v>325</v>
      </c>
      <c r="D17" t="s">
        <v>351</v>
      </c>
      <c r="E17" s="1">
        <v>2212</v>
      </c>
      <c r="F17">
        <v>73</v>
      </c>
      <c r="G17" s="1">
        <v>161476</v>
      </c>
      <c r="H17" s="2" t="s">
        <v>3</v>
      </c>
      <c r="I17" s="2" t="s">
        <v>4</v>
      </c>
      <c r="J17">
        <v>90</v>
      </c>
      <c r="K17" s="13">
        <f>SUM(E$4:E17)/($M$4*5280)</f>
        <v>0.3478156008820287</v>
      </c>
    </row>
    <row r="18" spans="1:11" ht="14.25">
      <c r="A18" s="3" t="s">
        <v>68</v>
      </c>
      <c r="B18" s="2" t="s">
        <v>8</v>
      </c>
      <c r="C18" t="s">
        <v>351</v>
      </c>
      <c r="D18" t="s">
        <v>352</v>
      </c>
      <c r="E18" s="1">
        <v>1979</v>
      </c>
      <c r="F18">
        <v>65</v>
      </c>
      <c r="G18" s="1">
        <v>128635</v>
      </c>
      <c r="H18" s="2" t="s">
        <v>3</v>
      </c>
      <c r="I18" s="2" t="s">
        <v>4</v>
      </c>
      <c r="J18">
        <v>90</v>
      </c>
      <c r="K18" s="13">
        <f>SUM(E$4:E18)/($M$4*5280)</f>
        <v>0.38190807607497246</v>
      </c>
    </row>
    <row r="19" spans="1:11" ht="14.25">
      <c r="A19" s="3" t="s">
        <v>68</v>
      </c>
      <c r="B19" s="2">
        <v>2</v>
      </c>
      <c r="C19" t="s">
        <v>352</v>
      </c>
      <c r="D19" t="s">
        <v>353</v>
      </c>
      <c r="E19">
        <v>938</v>
      </c>
      <c r="F19">
        <v>65</v>
      </c>
      <c r="G19" s="1">
        <v>60970</v>
      </c>
      <c r="H19" s="2" t="s">
        <v>3</v>
      </c>
      <c r="I19" s="2" t="s">
        <v>4</v>
      </c>
      <c r="J19">
        <v>90</v>
      </c>
      <c r="K19" s="13">
        <f>SUM(E$4:E19)/($M$4*5280)</f>
        <v>0.39806711686879825</v>
      </c>
    </row>
    <row r="20" spans="1:11" ht="14.25">
      <c r="A20" s="3" t="s">
        <v>68</v>
      </c>
      <c r="B20" s="2">
        <v>3</v>
      </c>
      <c r="C20" t="s">
        <v>353</v>
      </c>
      <c r="D20" t="s">
        <v>354</v>
      </c>
      <c r="E20" s="1">
        <v>1058</v>
      </c>
      <c r="F20">
        <v>64</v>
      </c>
      <c r="G20" s="1">
        <v>67712</v>
      </c>
      <c r="H20" s="2" t="s">
        <v>3</v>
      </c>
      <c r="I20" s="2" t="s">
        <v>4</v>
      </c>
      <c r="J20">
        <v>90</v>
      </c>
      <c r="K20" s="13">
        <f>SUM(E$4:E20)/($M$4*5280)</f>
        <v>0.41629341234840134</v>
      </c>
    </row>
    <row r="21" spans="1:11" ht="14.25">
      <c r="A21" s="3" t="s">
        <v>128</v>
      </c>
      <c r="B21" s="2">
        <v>1</v>
      </c>
      <c r="C21" t="s">
        <v>608</v>
      </c>
      <c r="D21" t="s">
        <v>333</v>
      </c>
      <c r="E21" s="1">
        <v>1935</v>
      </c>
      <c r="F21">
        <v>37</v>
      </c>
      <c r="G21" s="1">
        <v>71595</v>
      </c>
      <c r="H21" s="2" t="s">
        <v>3</v>
      </c>
      <c r="I21" s="2" t="s">
        <v>4</v>
      </c>
      <c r="J21">
        <v>90</v>
      </c>
      <c r="K21" s="13">
        <f>SUM(E$4:E21)/($M$4*5280)</f>
        <v>0.44962789415656007</v>
      </c>
    </row>
    <row r="22" spans="1:11" ht="14.25">
      <c r="A22" s="3" t="s">
        <v>61</v>
      </c>
      <c r="B22" s="2">
        <v>2</v>
      </c>
      <c r="C22" t="s">
        <v>325</v>
      </c>
      <c r="D22" t="s">
        <v>345</v>
      </c>
      <c r="E22">
        <v>480</v>
      </c>
      <c r="F22">
        <v>30</v>
      </c>
      <c r="G22" s="1">
        <v>14400</v>
      </c>
      <c r="H22" s="2" t="s">
        <v>3</v>
      </c>
      <c r="I22" s="2" t="s">
        <v>4</v>
      </c>
      <c r="J22">
        <v>89</v>
      </c>
      <c r="K22" s="13">
        <f>SUM(E$4:E22)/($M$4*5280)</f>
        <v>0.4578969128996692</v>
      </c>
    </row>
    <row r="23" spans="1:11" ht="14.25">
      <c r="A23" s="3" t="s">
        <v>69</v>
      </c>
      <c r="B23" s="2">
        <v>5</v>
      </c>
      <c r="C23" t="s">
        <v>344</v>
      </c>
      <c r="D23" t="s">
        <v>353</v>
      </c>
      <c r="E23">
        <v>430</v>
      </c>
      <c r="F23">
        <v>38</v>
      </c>
      <c r="G23" s="1">
        <v>16340</v>
      </c>
      <c r="H23" s="2" t="s">
        <v>3</v>
      </c>
      <c r="I23" s="2" t="s">
        <v>4</v>
      </c>
      <c r="J23">
        <v>89</v>
      </c>
      <c r="K23" s="13">
        <f>SUM(E$4:E23)/($M$4*5280)</f>
        <v>0.4653045755237045</v>
      </c>
    </row>
    <row r="24" spans="1:11" ht="14.25">
      <c r="A24" s="3" t="s">
        <v>247</v>
      </c>
      <c r="B24" s="2">
        <v>1</v>
      </c>
      <c r="C24" t="s">
        <v>333</v>
      </c>
      <c r="D24" t="s">
        <v>517</v>
      </c>
      <c r="E24">
        <v>834</v>
      </c>
      <c r="F24">
        <v>39</v>
      </c>
      <c r="G24" s="1">
        <v>32526</v>
      </c>
      <c r="H24" s="2" t="s">
        <v>3</v>
      </c>
      <c r="I24" s="2" t="s">
        <v>4</v>
      </c>
      <c r="J24">
        <v>89</v>
      </c>
      <c r="K24" s="13">
        <f>SUM(E$4:E24)/($M$4*5280)</f>
        <v>0.4796719955898567</v>
      </c>
    </row>
    <row r="25" spans="1:11" ht="14.25">
      <c r="A25" s="3" t="s">
        <v>247</v>
      </c>
      <c r="B25" s="2" t="s">
        <v>28</v>
      </c>
      <c r="C25" t="s">
        <v>519</v>
      </c>
      <c r="D25" t="s">
        <v>520</v>
      </c>
      <c r="E25" s="1">
        <v>1771</v>
      </c>
      <c r="F25">
        <v>31</v>
      </c>
      <c r="G25" s="1">
        <v>54901</v>
      </c>
      <c r="H25" s="2" t="s">
        <v>3</v>
      </c>
      <c r="I25" s="2" t="s">
        <v>4</v>
      </c>
      <c r="J25">
        <v>89</v>
      </c>
      <c r="K25" s="13">
        <f>SUM(E$4:E25)/($M$4*5280)</f>
        <v>0.5101812293274531</v>
      </c>
    </row>
    <row r="26" spans="1:11" ht="14.25">
      <c r="A26" s="3" t="s">
        <v>259</v>
      </c>
      <c r="B26" s="2">
        <v>2</v>
      </c>
      <c r="C26" t="s">
        <v>344</v>
      </c>
      <c r="D26" t="s">
        <v>353</v>
      </c>
      <c r="E26">
        <v>190</v>
      </c>
      <c r="F26">
        <v>50</v>
      </c>
      <c r="G26" s="1">
        <v>9500</v>
      </c>
      <c r="H26" s="2" t="s">
        <v>3</v>
      </c>
      <c r="I26" s="2" t="s">
        <v>3</v>
      </c>
      <c r="J26">
        <v>89</v>
      </c>
      <c r="K26" s="13">
        <f>SUM(E$4:E26)/($M$4*5280)</f>
        <v>0.5134543825799338</v>
      </c>
    </row>
    <row r="27" spans="1:11" ht="14.25">
      <c r="A27" s="3" t="s">
        <v>214</v>
      </c>
      <c r="B27" s="2">
        <v>2</v>
      </c>
      <c r="C27" t="s">
        <v>493</v>
      </c>
      <c r="D27" t="s">
        <v>494</v>
      </c>
      <c r="E27" s="1">
        <v>1776</v>
      </c>
      <c r="F27">
        <v>38</v>
      </c>
      <c r="G27" s="1">
        <v>67488</v>
      </c>
      <c r="H27" s="2" t="s">
        <v>3</v>
      </c>
      <c r="I27" s="2" t="s">
        <v>4</v>
      </c>
      <c r="J27">
        <v>86</v>
      </c>
      <c r="K27" s="13">
        <f>SUM(E$4:E27)/($M$4*5280)</f>
        <v>0.5440497519294377</v>
      </c>
    </row>
    <row r="28" spans="1:11" ht="14.25">
      <c r="A28" s="3" t="s">
        <v>214</v>
      </c>
      <c r="B28" s="2" t="s">
        <v>27</v>
      </c>
      <c r="C28" t="s">
        <v>607</v>
      </c>
      <c r="D28" t="s">
        <v>344</v>
      </c>
      <c r="E28">
        <v>870</v>
      </c>
      <c r="F28">
        <v>63</v>
      </c>
      <c r="G28" s="1">
        <v>54810</v>
      </c>
      <c r="H28" s="2" t="s">
        <v>3</v>
      </c>
      <c r="I28" s="2" t="s">
        <v>4</v>
      </c>
      <c r="J28">
        <v>85</v>
      </c>
      <c r="K28" s="13">
        <f>SUM(E$4:E28)/($M$4*5280)</f>
        <v>0.559037348401323</v>
      </c>
    </row>
    <row r="29" spans="1:11" ht="14.25">
      <c r="A29" s="3" t="s">
        <v>214</v>
      </c>
      <c r="B29" s="2">
        <v>5</v>
      </c>
      <c r="C29" t="s">
        <v>490</v>
      </c>
      <c r="D29" t="s">
        <v>491</v>
      </c>
      <c r="E29" s="1">
        <v>1013</v>
      </c>
      <c r="F29">
        <v>42</v>
      </c>
      <c r="G29" s="1">
        <v>42546</v>
      </c>
      <c r="H29" s="2" t="s">
        <v>3</v>
      </c>
      <c r="I29" s="2" t="s">
        <v>4</v>
      </c>
      <c r="J29">
        <v>85</v>
      </c>
      <c r="K29" s="13">
        <f>SUM(E$4:E29)/($M$4*5280)</f>
        <v>0.5764884233737596</v>
      </c>
    </row>
    <row r="30" spans="1:11" ht="14.25">
      <c r="A30" s="3" t="s">
        <v>214</v>
      </c>
      <c r="B30" s="2">
        <v>4</v>
      </c>
      <c r="C30" t="s">
        <v>489</v>
      </c>
      <c r="D30" t="s">
        <v>490</v>
      </c>
      <c r="E30" s="1">
        <v>1092</v>
      </c>
      <c r="F30">
        <v>42</v>
      </c>
      <c r="G30" s="1">
        <v>45864</v>
      </c>
      <c r="H30" s="2" t="s">
        <v>3</v>
      </c>
      <c r="I30" s="2" t="s">
        <v>4</v>
      </c>
      <c r="J30">
        <v>84</v>
      </c>
      <c r="K30" s="13">
        <f>SUM(E$4:E30)/($M$4*5280)</f>
        <v>0.595300441014333</v>
      </c>
    </row>
    <row r="31" spans="1:11" ht="14.25">
      <c r="A31" s="3" t="s">
        <v>214</v>
      </c>
      <c r="B31" s="2">
        <v>6</v>
      </c>
      <c r="C31" t="s">
        <v>491</v>
      </c>
      <c r="D31" t="s">
        <v>492</v>
      </c>
      <c r="E31" s="1">
        <v>1425</v>
      </c>
      <c r="F31">
        <v>42</v>
      </c>
      <c r="G31" s="1">
        <v>59850</v>
      </c>
      <c r="H31" s="2" t="s">
        <v>3</v>
      </c>
      <c r="I31" s="2" t="s">
        <v>4</v>
      </c>
      <c r="J31">
        <v>84</v>
      </c>
      <c r="K31" s="13">
        <f>SUM(E$4:E31)/($M$4*5280)</f>
        <v>0.6198490904079382</v>
      </c>
    </row>
    <row r="32" spans="1:11" ht="14.25">
      <c r="A32" s="3" t="s">
        <v>214</v>
      </c>
      <c r="B32" s="2">
        <v>2</v>
      </c>
      <c r="C32" t="s">
        <v>484</v>
      </c>
      <c r="D32" t="s">
        <v>485</v>
      </c>
      <c r="E32" s="1">
        <v>1385</v>
      </c>
      <c r="F32">
        <v>40</v>
      </c>
      <c r="G32" s="1">
        <v>55400</v>
      </c>
      <c r="H32" s="2" t="s">
        <v>3</v>
      </c>
      <c r="I32" s="2" t="s">
        <v>4</v>
      </c>
      <c r="J32">
        <v>83</v>
      </c>
      <c r="K32" s="13">
        <f>SUM(E$4:E32)/($M$4*5280)</f>
        <v>0.6437086549062845</v>
      </c>
    </row>
    <row r="33" spans="1:11" ht="14.25">
      <c r="A33" s="3" t="s">
        <v>60</v>
      </c>
      <c r="B33" s="2">
        <v>2</v>
      </c>
      <c r="C33" t="s">
        <v>344</v>
      </c>
      <c r="D33" t="s">
        <v>325</v>
      </c>
      <c r="E33">
        <v>335</v>
      </c>
      <c r="F33">
        <v>47</v>
      </c>
      <c r="G33" s="1">
        <v>15745</v>
      </c>
      <c r="H33" s="2" t="s">
        <v>3</v>
      </c>
      <c r="I33" s="2" t="s">
        <v>4</v>
      </c>
      <c r="J33">
        <v>82</v>
      </c>
      <c r="K33" s="13">
        <f>SUM(E$4:E33)/($M$4*5280)</f>
        <v>0.6494797409040793</v>
      </c>
    </row>
    <row r="34" spans="1:11" ht="14.25">
      <c r="A34" s="3" t="s">
        <v>142</v>
      </c>
      <c r="B34" s="2">
        <v>5</v>
      </c>
      <c r="C34" t="s">
        <v>484</v>
      </c>
      <c r="D34" t="s">
        <v>333</v>
      </c>
      <c r="E34" s="1">
        <v>2275</v>
      </c>
      <c r="F34">
        <v>32</v>
      </c>
      <c r="G34" s="1">
        <v>72800</v>
      </c>
      <c r="H34" s="2" t="s">
        <v>3</v>
      </c>
      <c r="I34" s="2" t="s">
        <v>4</v>
      </c>
      <c r="J34">
        <v>79</v>
      </c>
      <c r="K34" s="13">
        <f>SUM(E$4:E34)/($M$4*5280)</f>
        <v>0.6886714443219405</v>
      </c>
    </row>
    <row r="35" spans="1:11" ht="14.25">
      <c r="A35" s="3" t="s">
        <v>214</v>
      </c>
      <c r="B35" s="2" t="s">
        <v>5</v>
      </c>
      <c r="C35" t="s">
        <v>344</v>
      </c>
      <c r="D35" t="s">
        <v>484</v>
      </c>
      <c r="E35">
        <v>510</v>
      </c>
      <c r="F35">
        <v>50</v>
      </c>
      <c r="G35" s="1">
        <v>25500</v>
      </c>
      <c r="H35" s="2" t="s">
        <v>3</v>
      </c>
      <c r="I35" s="2" t="s">
        <v>4</v>
      </c>
      <c r="J35">
        <v>79</v>
      </c>
      <c r="K35" s="13">
        <f>SUM(E$4:E35)/($M$4*5280)</f>
        <v>0.6974572767364939</v>
      </c>
    </row>
    <row r="36" spans="1:11" ht="14.25">
      <c r="A36" s="3" t="s">
        <v>214</v>
      </c>
      <c r="B36" s="2">
        <v>1</v>
      </c>
      <c r="C36" t="s">
        <v>470</v>
      </c>
      <c r="D36" t="s">
        <v>343</v>
      </c>
      <c r="E36" s="1">
        <v>1849</v>
      </c>
      <c r="F36">
        <v>44</v>
      </c>
      <c r="G36" s="1">
        <v>81356</v>
      </c>
      <c r="H36" s="2" t="s">
        <v>3</v>
      </c>
      <c r="I36" s="2" t="s">
        <v>4</v>
      </c>
      <c r="J36">
        <v>77</v>
      </c>
      <c r="K36" s="13">
        <f>SUM(E$4:E36)/($M$4*5280)</f>
        <v>0.7293102260198456</v>
      </c>
    </row>
    <row r="37" spans="1:11" ht="14.25">
      <c r="A37" s="3" t="s">
        <v>214</v>
      </c>
      <c r="B37" s="2">
        <v>3</v>
      </c>
      <c r="C37" t="s">
        <v>488</v>
      </c>
      <c r="D37" t="s">
        <v>489</v>
      </c>
      <c r="E37" s="1">
        <v>1082</v>
      </c>
      <c r="F37">
        <v>44</v>
      </c>
      <c r="G37" s="1">
        <v>47608</v>
      </c>
      <c r="H37" s="2" t="s">
        <v>3</v>
      </c>
      <c r="I37" s="2" t="s">
        <v>4</v>
      </c>
      <c r="J37">
        <v>76</v>
      </c>
      <c r="K37" s="13">
        <f>SUM(E$4:E37)/($M$4*5280)</f>
        <v>0.7479499724366042</v>
      </c>
    </row>
    <row r="38" spans="1:11" ht="14.25">
      <c r="A38" s="3" t="s">
        <v>214</v>
      </c>
      <c r="B38" s="2" t="s">
        <v>8</v>
      </c>
      <c r="C38" t="s">
        <v>492</v>
      </c>
      <c r="D38" t="s">
        <v>493</v>
      </c>
      <c r="E38" s="1">
        <v>1824</v>
      </c>
      <c r="F38">
        <v>37</v>
      </c>
      <c r="G38" s="1">
        <v>67488</v>
      </c>
      <c r="H38" s="2" t="s">
        <v>3</v>
      </c>
      <c r="I38" s="2" t="s">
        <v>4</v>
      </c>
      <c r="J38">
        <v>76</v>
      </c>
      <c r="K38" s="13">
        <f>SUM(E$4:E38)/($M$4*5280)</f>
        <v>0.779372243660419</v>
      </c>
    </row>
    <row r="39" spans="1:11" ht="14.25">
      <c r="A39" s="3" t="s">
        <v>214</v>
      </c>
      <c r="B39" s="2">
        <v>4</v>
      </c>
      <c r="C39" t="s">
        <v>486</v>
      </c>
      <c r="D39" t="s">
        <v>487</v>
      </c>
      <c r="E39" s="1">
        <v>1518</v>
      </c>
      <c r="F39">
        <v>38</v>
      </c>
      <c r="G39" s="1">
        <v>57684</v>
      </c>
      <c r="H39" s="2" t="s">
        <v>3</v>
      </c>
      <c r="I39" s="2" t="s">
        <v>4</v>
      </c>
      <c r="J39">
        <v>75</v>
      </c>
      <c r="K39" s="13">
        <f>SUM(E$4:E39)/($M$4*5280)</f>
        <v>0.8055230154355016</v>
      </c>
    </row>
    <row r="40" spans="1:11" ht="14.25">
      <c r="A40" s="3" t="s">
        <v>214</v>
      </c>
      <c r="B40" s="2">
        <v>5</v>
      </c>
      <c r="C40" t="s">
        <v>487</v>
      </c>
      <c r="D40" t="s">
        <v>470</v>
      </c>
      <c r="E40" s="1">
        <v>2058</v>
      </c>
      <c r="F40">
        <v>38</v>
      </c>
      <c r="G40" s="1">
        <v>78204</v>
      </c>
      <c r="H40" s="2" t="s">
        <v>3</v>
      </c>
      <c r="I40" s="2" t="s">
        <v>4</v>
      </c>
      <c r="J40">
        <v>75</v>
      </c>
      <c r="K40" s="13">
        <f>SUM(E$4:E40)/($M$4*5280)</f>
        <v>0.8409764332965821</v>
      </c>
    </row>
    <row r="41" spans="1:11" ht="14.25">
      <c r="A41" s="3" t="s">
        <v>68</v>
      </c>
      <c r="B41" s="2">
        <v>1</v>
      </c>
      <c r="C41" t="s">
        <v>597</v>
      </c>
      <c r="D41" t="s">
        <v>358</v>
      </c>
      <c r="E41" s="1">
        <v>1600</v>
      </c>
      <c r="F41">
        <v>44</v>
      </c>
      <c r="G41" s="1">
        <v>70400</v>
      </c>
      <c r="H41" s="2" t="s">
        <v>3</v>
      </c>
      <c r="I41" s="2" t="s">
        <v>4</v>
      </c>
      <c r="J41">
        <v>74</v>
      </c>
      <c r="K41" s="13">
        <f>SUM(E$4:E41)/($M$4*5280)</f>
        <v>0.8685398291069459</v>
      </c>
    </row>
    <row r="42" spans="1:11" ht="14.25">
      <c r="A42" s="3" t="s">
        <v>214</v>
      </c>
      <c r="B42" s="2">
        <v>3</v>
      </c>
      <c r="C42" t="s">
        <v>544</v>
      </c>
      <c r="D42" t="s">
        <v>486</v>
      </c>
      <c r="E42" s="1">
        <v>1445</v>
      </c>
      <c r="F42">
        <v>38</v>
      </c>
      <c r="G42" s="1">
        <v>54910</v>
      </c>
      <c r="H42" s="2" t="s">
        <v>3</v>
      </c>
      <c r="I42" s="2" t="s">
        <v>4</v>
      </c>
      <c r="J42">
        <v>74</v>
      </c>
      <c r="K42" s="13">
        <f>SUM(E$4:E42)/($M$4*5280)</f>
        <v>0.8934330209481808</v>
      </c>
    </row>
    <row r="43" spans="1:11" ht="14.25">
      <c r="A43" s="3" t="s">
        <v>214</v>
      </c>
      <c r="B43" s="2">
        <v>2</v>
      </c>
      <c r="C43" t="s">
        <v>343</v>
      </c>
      <c r="D43" t="s">
        <v>488</v>
      </c>
      <c r="E43" s="1">
        <v>1667</v>
      </c>
      <c r="F43">
        <v>42</v>
      </c>
      <c r="G43" s="1">
        <v>70014</v>
      </c>
      <c r="H43" s="2" t="s">
        <v>3</v>
      </c>
      <c r="I43" s="2" t="s">
        <v>4</v>
      </c>
      <c r="J43">
        <v>73</v>
      </c>
      <c r="K43" s="13">
        <f>SUM(E$4:E43)/($M$4*5280)</f>
        <v>0.9221506339581036</v>
      </c>
    </row>
    <row r="44" spans="1:11" ht="14.25">
      <c r="A44" s="3" t="s">
        <v>142</v>
      </c>
      <c r="B44" s="2">
        <v>4</v>
      </c>
      <c r="C44" t="s">
        <v>414</v>
      </c>
      <c r="D44" t="s">
        <v>382</v>
      </c>
      <c r="E44" s="1">
        <v>1151</v>
      </c>
      <c r="F44">
        <v>31</v>
      </c>
      <c r="G44" s="1">
        <v>35681</v>
      </c>
      <c r="H44" s="2" t="s">
        <v>3</v>
      </c>
      <c r="I44" s="2" t="s">
        <v>4</v>
      </c>
      <c r="J44">
        <v>67</v>
      </c>
      <c r="K44" s="13">
        <f>SUM(E$4:E44)/($M$4*5280)</f>
        <v>0.9419790518191842</v>
      </c>
    </row>
    <row r="45" spans="1:11" ht="14.25">
      <c r="A45" s="3" t="s">
        <v>142</v>
      </c>
      <c r="B45" s="2">
        <v>3</v>
      </c>
      <c r="C45" t="s">
        <v>594</v>
      </c>
      <c r="D45" t="s">
        <v>414</v>
      </c>
      <c r="E45" s="1">
        <v>1314</v>
      </c>
      <c r="F45">
        <v>32</v>
      </c>
      <c r="G45" s="1">
        <v>42048</v>
      </c>
      <c r="H45" s="2" t="s">
        <v>3</v>
      </c>
      <c r="I45" s="2" t="s">
        <v>4</v>
      </c>
      <c r="J45">
        <v>63</v>
      </c>
      <c r="K45" s="13">
        <f>SUM(E$4:E45)/($M$4*5280)</f>
        <v>0.9646154906284454</v>
      </c>
    </row>
    <row r="46" spans="1:11" ht="14.25">
      <c r="A46" s="3" t="s">
        <v>247</v>
      </c>
      <c r="B46" s="2">
        <v>6</v>
      </c>
      <c r="C46" t="s">
        <v>520</v>
      </c>
      <c r="D46" t="s">
        <v>521</v>
      </c>
      <c r="E46" s="1">
        <v>1338</v>
      </c>
      <c r="F46">
        <v>26</v>
      </c>
      <c r="G46" s="1">
        <v>34788</v>
      </c>
      <c r="H46" s="2" t="s">
        <v>3</v>
      </c>
      <c r="I46" s="2" t="s">
        <v>3</v>
      </c>
      <c r="J46">
        <v>62</v>
      </c>
      <c r="K46" s="13">
        <f>SUM(E$4:E46)/($M$4*5280)</f>
        <v>0.9876653803748622</v>
      </c>
    </row>
    <row r="47" spans="1:11" ht="14.25">
      <c r="A47" s="3" t="s">
        <v>275</v>
      </c>
      <c r="B47" s="2">
        <v>1</v>
      </c>
      <c r="C47" t="s">
        <v>672</v>
      </c>
      <c r="D47" t="s">
        <v>531</v>
      </c>
      <c r="E47">
        <v>716</v>
      </c>
      <c r="F47">
        <v>40</v>
      </c>
      <c r="G47" s="1">
        <v>28640</v>
      </c>
      <c r="H47" s="2" t="s">
        <v>3</v>
      </c>
      <c r="I47" s="2" t="s">
        <v>4</v>
      </c>
      <c r="J47">
        <v>59</v>
      </c>
      <c r="K47" s="13">
        <f>SUM(E$4:E47)/($M$4*5280)</f>
        <v>1</v>
      </c>
    </row>
    <row r="48" ht="14.25">
      <c r="G48" s="1"/>
    </row>
    <row r="49" spans="1:11" ht="14.25">
      <c r="A49" s="3" t="s">
        <v>52</v>
      </c>
      <c r="B49" s="2" t="s">
        <v>8</v>
      </c>
      <c r="C49" t="s">
        <v>344</v>
      </c>
      <c r="D49" t="s">
        <v>340</v>
      </c>
      <c r="E49">
        <v>185</v>
      </c>
      <c r="F49">
        <v>40</v>
      </c>
      <c r="G49" s="1">
        <v>7400</v>
      </c>
      <c r="H49" s="2" t="s">
        <v>6</v>
      </c>
      <c r="I49" s="2" t="s">
        <v>3</v>
      </c>
      <c r="J49">
        <v>97</v>
      </c>
      <c r="K49" s="13">
        <f>SUM(E$49:E49)/($M$5*5280)</f>
        <v>0.002125825912094226</v>
      </c>
    </row>
    <row r="50" spans="1:11" ht="14.25">
      <c r="A50" s="3" t="s">
        <v>131</v>
      </c>
      <c r="B50" s="2" t="s">
        <v>8</v>
      </c>
      <c r="C50" t="s">
        <v>344</v>
      </c>
      <c r="D50" t="s">
        <v>397</v>
      </c>
      <c r="E50">
        <v>460</v>
      </c>
      <c r="F50">
        <v>39</v>
      </c>
      <c r="G50" s="1">
        <v>17940</v>
      </c>
      <c r="H50" s="2" t="s">
        <v>6</v>
      </c>
      <c r="I50" s="2" t="s">
        <v>3</v>
      </c>
      <c r="J50">
        <v>97</v>
      </c>
      <c r="K50" s="13">
        <f>SUM(E$49:E50)/($M$5*5280)</f>
        <v>0.007411663315139329</v>
      </c>
    </row>
    <row r="51" spans="1:11" ht="14.25">
      <c r="A51" s="3" t="s">
        <v>131</v>
      </c>
      <c r="B51" s="2" t="s">
        <v>16</v>
      </c>
      <c r="C51" t="s">
        <v>397</v>
      </c>
      <c r="D51" t="s">
        <v>398</v>
      </c>
      <c r="E51" s="1">
        <v>1321</v>
      </c>
      <c r="F51">
        <v>24</v>
      </c>
      <c r="G51" s="1">
        <v>31704</v>
      </c>
      <c r="H51" s="2" t="s">
        <v>6</v>
      </c>
      <c r="I51" s="2" t="s">
        <v>3</v>
      </c>
      <c r="J51">
        <v>97</v>
      </c>
      <c r="K51" s="13">
        <f>SUM(E$49:E51)/($M$5*5280)</f>
        <v>0.022591209422579722</v>
      </c>
    </row>
    <row r="52" spans="1:11" ht="14.25">
      <c r="A52" s="3" t="s">
        <v>131</v>
      </c>
      <c r="B52" s="2">
        <v>5</v>
      </c>
      <c r="C52" t="s">
        <v>401</v>
      </c>
      <c r="D52" t="s">
        <v>402</v>
      </c>
      <c r="E52" s="1">
        <v>1121</v>
      </c>
      <c r="F52">
        <v>20</v>
      </c>
      <c r="G52" s="1">
        <v>22420</v>
      </c>
      <c r="H52" s="2" t="s">
        <v>6</v>
      </c>
      <c r="I52" s="2" t="s">
        <v>3</v>
      </c>
      <c r="J52">
        <v>96</v>
      </c>
      <c r="K52" s="13">
        <f>SUM(E$49:E52)/($M$5*5280)</f>
        <v>0.03547256535478312</v>
      </c>
    </row>
    <row r="53" spans="1:11" ht="14.25">
      <c r="A53" s="3" t="s">
        <v>131</v>
      </c>
      <c r="B53" s="2">
        <v>6</v>
      </c>
      <c r="C53" t="s">
        <v>402</v>
      </c>
      <c r="D53" t="s">
        <v>403</v>
      </c>
      <c r="E53">
        <v>514</v>
      </c>
      <c r="F53">
        <v>18</v>
      </c>
      <c r="G53" s="1">
        <v>9252</v>
      </c>
      <c r="H53" s="2" t="s">
        <v>6</v>
      </c>
      <c r="I53" s="2" t="s">
        <v>3</v>
      </c>
      <c r="J53">
        <v>96</v>
      </c>
      <c r="K53" s="13">
        <f>SUM(E$49:E53)/($M$5*5280)</f>
        <v>0.04137891410514221</v>
      </c>
    </row>
    <row r="54" spans="1:11" ht="14.25">
      <c r="A54" s="3" t="s">
        <v>60</v>
      </c>
      <c r="B54" s="2">
        <v>1</v>
      </c>
      <c r="C54" t="s">
        <v>586</v>
      </c>
      <c r="D54" t="s">
        <v>344</v>
      </c>
      <c r="E54" s="1">
        <v>2100</v>
      </c>
      <c r="F54">
        <v>26</v>
      </c>
      <c r="G54" s="1">
        <v>54600</v>
      </c>
      <c r="H54" s="2" t="s">
        <v>6</v>
      </c>
      <c r="I54" s="2" t="s">
        <v>4</v>
      </c>
      <c r="J54">
        <v>94</v>
      </c>
      <c r="K54" s="13">
        <f>SUM(E$49:E54)/($M$5*5280)</f>
        <v>0.06550991094513071</v>
      </c>
    </row>
    <row r="55" spans="1:11" ht="14.25">
      <c r="A55" s="3" t="s">
        <v>131</v>
      </c>
      <c r="B55" s="2" t="s">
        <v>17</v>
      </c>
      <c r="C55" t="s">
        <v>403</v>
      </c>
      <c r="D55" t="s">
        <v>404</v>
      </c>
      <c r="E55">
        <v>750</v>
      </c>
      <c r="F55">
        <v>18</v>
      </c>
      <c r="G55" s="1">
        <v>13500</v>
      </c>
      <c r="H55" s="2" t="s">
        <v>6</v>
      </c>
      <c r="I55" s="2" t="s">
        <v>3</v>
      </c>
      <c r="J55">
        <v>94</v>
      </c>
      <c r="K55" s="13">
        <f>SUM(E$49:E55)/($M$5*5280)</f>
        <v>0.07412812410226947</v>
      </c>
    </row>
    <row r="56" spans="1:11" ht="14.25">
      <c r="A56" s="3" t="s">
        <v>131</v>
      </c>
      <c r="B56" s="2" t="s">
        <v>18</v>
      </c>
      <c r="C56" t="s">
        <v>404</v>
      </c>
      <c r="D56" t="s">
        <v>405</v>
      </c>
      <c r="E56" s="1">
        <v>2085</v>
      </c>
      <c r="F56">
        <v>18</v>
      </c>
      <c r="G56" s="1">
        <v>37530</v>
      </c>
      <c r="H56" s="2" t="s">
        <v>6</v>
      </c>
      <c r="I56" s="2" t="s">
        <v>4</v>
      </c>
      <c r="J56">
        <v>94</v>
      </c>
      <c r="K56" s="13">
        <f>SUM(E$49:E56)/($M$5*5280)</f>
        <v>0.09808675667911522</v>
      </c>
    </row>
    <row r="57" spans="1:11" ht="14.25">
      <c r="A57" s="3" t="s">
        <v>168</v>
      </c>
      <c r="B57" s="2">
        <v>5</v>
      </c>
      <c r="C57" t="s">
        <v>434</v>
      </c>
      <c r="D57" t="s">
        <v>435</v>
      </c>
      <c r="E57" s="1">
        <v>1081</v>
      </c>
      <c r="F57">
        <v>35</v>
      </c>
      <c r="G57" s="1">
        <v>37835</v>
      </c>
      <c r="H57" s="2" t="s">
        <v>6</v>
      </c>
      <c r="I57" s="2" t="s">
        <v>3</v>
      </c>
      <c r="J57">
        <v>93</v>
      </c>
      <c r="K57" s="13">
        <f>SUM(E$49:E57)/($M$5*5280)</f>
        <v>0.1105084745762712</v>
      </c>
    </row>
    <row r="58" spans="1:11" ht="14.25">
      <c r="A58" s="3" t="s">
        <v>168</v>
      </c>
      <c r="B58" s="2" t="s">
        <v>21</v>
      </c>
      <c r="C58" t="s">
        <v>435</v>
      </c>
      <c r="D58" t="s">
        <v>325</v>
      </c>
      <c r="E58" s="1">
        <v>1870</v>
      </c>
      <c r="F58">
        <v>33</v>
      </c>
      <c r="G58" s="1">
        <v>61710</v>
      </c>
      <c r="H58" s="2" t="s">
        <v>6</v>
      </c>
      <c r="I58" s="2" t="s">
        <v>3</v>
      </c>
      <c r="J58">
        <v>93</v>
      </c>
      <c r="K58" s="13">
        <f>SUM(E$49:E58)/($M$5*5280)</f>
        <v>0.13199655271473718</v>
      </c>
    </row>
    <row r="59" spans="1:11" ht="14.25">
      <c r="A59" s="3" t="s">
        <v>185</v>
      </c>
      <c r="B59" s="2">
        <v>1</v>
      </c>
      <c r="C59" t="s">
        <v>405</v>
      </c>
      <c r="D59" t="s">
        <v>448</v>
      </c>
      <c r="E59">
        <v>885</v>
      </c>
      <c r="F59">
        <v>22</v>
      </c>
      <c r="G59" s="1">
        <v>19470</v>
      </c>
      <c r="H59" s="2" t="s">
        <v>6</v>
      </c>
      <c r="I59" s="2" t="s">
        <v>4</v>
      </c>
      <c r="J59">
        <v>93</v>
      </c>
      <c r="K59" s="13">
        <f>SUM(E$49:E59)/($M$5*5280)</f>
        <v>0.1421660442401609</v>
      </c>
    </row>
    <row r="60" spans="1:11" ht="14.25">
      <c r="A60" s="3" t="s">
        <v>193</v>
      </c>
      <c r="B60" s="2" t="s">
        <v>8</v>
      </c>
      <c r="C60" t="s">
        <v>333</v>
      </c>
      <c r="D60" t="s">
        <v>456</v>
      </c>
      <c r="E60" s="1">
        <v>2028</v>
      </c>
      <c r="F60">
        <v>22</v>
      </c>
      <c r="G60" s="1">
        <v>44616</v>
      </c>
      <c r="H60" s="2" t="s">
        <v>6</v>
      </c>
      <c r="I60" s="2" t="s">
        <v>4</v>
      </c>
      <c r="J60">
        <v>93</v>
      </c>
      <c r="K60" s="13">
        <f>SUM(E$49:E60)/($M$5*5280)</f>
        <v>0.1654696926170641</v>
      </c>
    </row>
    <row r="61" spans="1:11" ht="14.25">
      <c r="A61" s="3" t="s">
        <v>193</v>
      </c>
      <c r="B61" s="2">
        <v>2</v>
      </c>
      <c r="C61" t="s">
        <v>456</v>
      </c>
      <c r="D61" t="s">
        <v>457</v>
      </c>
      <c r="E61" s="1">
        <v>1367</v>
      </c>
      <c r="F61">
        <v>22</v>
      </c>
      <c r="G61" s="1">
        <v>30074</v>
      </c>
      <c r="H61" s="2" t="s">
        <v>6</v>
      </c>
      <c r="I61" s="2" t="s">
        <v>4</v>
      </c>
      <c r="J61">
        <v>93</v>
      </c>
      <c r="K61" s="13">
        <f>SUM(E$49:E61)/($M$5*5280)</f>
        <v>0.18117782246480899</v>
      </c>
    </row>
    <row r="62" spans="1:11" ht="14.25">
      <c r="A62" s="3" t="s">
        <v>194</v>
      </c>
      <c r="B62" s="2" t="s">
        <v>8</v>
      </c>
      <c r="C62" t="s">
        <v>363</v>
      </c>
      <c r="D62" t="s">
        <v>458</v>
      </c>
      <c r="E62" s="1">
        <v>1136</v>
      </c>
      <c r="F62">
        <v>25</v>
      </c>
      <c r="G62" s="1">
        <v>28400</v>
      </c>
      <c r="H62" s="2" t="s">
        <v>6</v>
      </c>
      <c r="I62" s="2" t="s">
        <v>4</v>
      </c>
      <c r="J62">
        <v>93</v>
      </c>
      <c r="K62" s="13">
        <f>SUM(E$49:E62)/($M$5*5280)</f>
        <v>0.19423154266015516</v>
      </c>
    </row>
    <row r="63" spans="1:11" ht="14.25">
      <c r="A63" s="3" t="s">
        <v>194</v>
      </c>
      <c r="B63" s="2">
        <v>4</v>
      </c>
      <c r="C63" t="s">
        <v>460</v>
      </c>
      <c r="D63" t="s">
        <v>461</v>
      </c>
      <c r="E63" s="1">
        <v>1238</v>
      </c>
      <c r="F63">
        <v>25</v>
      </c>
      <c r="G63" s="1">
        <v>30950</v>
      </c>
      <c r="H63" s="2" t="s">
        <v>6</v>
      </c>
      <c r="I63" s="2" t="s">
        <v>4</v>
      </c>
      <c r="J63">
        <v>93</v>
      </c>
      <c r="K63" s="13">
        <f>SUM(E$49:E63)/($M$5*5280)</f>
        <v>0.2084573398448722</v>
      </c>
    </row>
    <row r="64" spans="1:11" ht="14.25">
      <c r="A64" s="3" t="s">
        <v>208</v>
      </c>
      <c r="B64" s="2" t="s">
        <v>11</v>
      </c>
      <c r="C64" t="s">
        <v>475</v>
      </c>
      <c r="D64" t="s">
        <v>476</v>
      </c>
      <c r="E64" s="1">
        <v>1630</v>
      </c>
      <c r="F64">
        <v>21</v>
      </c>
      <c r="G64" s="1">
        <v>34230</v>
      </c>
      <c r="H64" s="2" t="s">
        <v>6</v>
      </c>
      <c r="I64" s="2" t="s">
        <v>3</v>
      </c>
      <c r="J64">
        <v>93</v>
      </c>
      <c r="K64" s="13">
        <f>SUM(E$49:E64)/($M$5*5280)</f>
        <v>0.22718758977305376</v>
      </c>
    </row>
    <row r="65" spans="1:11" ht="14.25">
      <c r="A65" s="3" t="s">
        <v>231</v>
      </c>
      <c r="B65" s="2" t="s">
        <v>8</v>
      </c>
      <c r="C65" t="s">
        <v>524</v>
      </c>
      <c r="D65" t="s">
        <v>505</v>
      </c>
      <c r="E65" s="1">
        <v>1760</v>
      </c>
      <c r="F65">
        <v>25</v>
      </c>
      <c r="G65" s="1">
        <v>44000</v>
      </c>
      <c r="H65" s="2" t="s">
        <v>6</v>
      </c>
      <c r="I65" s="2" t="s">
        <v>4</v>
      </c>
      <c r="J65">
        <v>93</v>
      </c>
      <c r="K65" s="13">
        <f>SUM(E$49:E65)/($M$5*5280)</f>
        <v>0.24741166331513936</v>
      </c>
    </row>
    <row r="66" spans="1:11" ht="14.25">
      <c r="A66" s="3" t="s">
        <v>231</v>
      </c>
      <c r="B66" s="2">
        <v>2</v>
      </c>
      <c r="C66" t="s">
        <v>505</v>
      </c>
      <c r="D66" t="s">
        <v>506</v>
      </c>
      <c r="E66" s="1">
        <v>1470</v>
      </c>
      <c r="F66">
        <v>25</v>
      </c>
      <c r="G66" s="1">
        <v>36750</v>
      </c>
      <c r="H66" s="2" t="s">
        <v>6</v>
      </c>
      <c r="I66" s="2" t="s">
        <v>4</v>
      </c>
      <c r="J66">
        <v>93</v>
      </c>
      <c r="K66" s="13">
        <f>SUM(E$49:E66)/($M$5*5280)</f>
        <v>0.26430336110313135</v>
      </c>
    </row>
    <row r="67" spans="1:11" ht="14.25">
      <c r="A67" s="3" t="s">
        <v>231</v>
      </c>
      <c r="B67" s="2">
        <v>3</v>
      </c>
      <c r="C67" t="s">
        <v>506</v>
      </c>
      <c r="D67" t="s">
        <v>507</v>
      </c>
      <c r="E67" s="1">
        <v>1019</v>
      </c>
      <c r="F67">
        <v>25</v>
      </c>
      <c r="G67" s="1">
        <v>25475</v>
      </c>
      <c r="H67" s="2" t="s">
        <v>6</v>
      </c>
      <c r="I67" s="2" t="s">
        <v>4</v>
      </c>
      <c r="J67">
        <v>93</v>
      </c>
      <c r="K67" s="13">
        <f>SUM(E$49:E67)/($M$5*5280)</f>
        <v>0.2760126400459639</v>
      </c>
    </row>
    <row r="68" spans="1:11" ht="14.25">
      <c r="A68" s="3" t="s">
        <v>318</v>
      </c>
      <c r="B68" s="2">
        <v>2</v>
      </c>
      <c r="C68" t="s">
        <v>568</v>
      </c>
      <c r="D68" t="s">
        <v>569</v>
      </c>
      <c r="E68">
        <v>357</v>
      </c>
      <c r="F68">
        <v>40</v>
      </c>
      <c r="G68" s="1">
        <v>14280</v>
      </c>
      <c r="H68" s="2" t="s">
        <v>6</v>
      </c>
      <c r="I68" s="2" t="s">
        <v>4</v>
      </c>
      <c r="J68">
        <v>93</v>
      </c>
      <c r="K68" s="13">
        <f>SUM(E$49:E68)/($M$5*5280)</f>
        <v>0.2801149095087619</v>
      </c>
    </row>
    <row r="69" spans="1:11" ht="14.25">
      <c r="A69" s="3" t="s">
        <v>150</v>
      </c>
      <c r="B69" s="2" t="s">
        <v>8</v>
      </c>
      <c r="C69" t="s">
        <v>325</v>
      </c>
      <c r="D69" t="s">
        <v>420</v>
      </c>
      <c r="E69" s="1">
        <v>1257</v>
      </c>
      <c r="F69">
        <v>25</v>
      </c>
      <c r="G69" s="1">
        <v>31425</v>
      </c>
      <c r="H69" s="2" t="s">
        <v>6</v>
      </c>
      <c r="I69" s="2" t="s">
        <v>4</v>
      </c>
      <c r="J69">
        <v>92</v>
      </c>
      <c r="K69" s="13">
        <f>SUM(E$49:E69)/($M$5*5280)</f>
        <v>0.29455903476012646</v>
      </c>
    </row>
    <row r="70" spans="1:11" ht="14.25">
      <c r="A70" s="3" t="s">
        <v>150</v>
      </c>
      <c r="B70" s="2">
        <v>2</v>
      </c>
      <c r="C70" t="s">
        <v>420</v>
      </c>
      <c r="D70" t="s">
        <v>421</v>
      </c>
      <c r="E70" s="1">
        <v>1707</v>
      </c>
      <c r="F70">
        <v>27</v>
      </c>
      <c r="G70" s="1">
        <v>46089</v>
      </c>
      <c r="H70" s="2" t="s">
        <v>6</v>
      </c>
      <c r="I70" s="2" t="s">
        <v>4</v>
      </c>
      <c r="J70">
        <v>92</v>
      </c>
      <c r="K70" s="13">
        <f>SUM(E$49:E70)/($M$5*5280)</f>
        <v>0.3141740879057743</v>
      </c>
    </row>
    <row r="71" spans="1:11" ht="14.25">
      <c r="A71" s="3" t="s">
        <v>186</v>
      </c>
      <c r="B71" s="2">
        <v>3</v>
      </c>
      <c r="C71" t="s">
        <v>450</v>
      </c>
      <c r="D71" t="s">
        <v>451</v>
      </c>
      <c r="E71">
        <v>320</v>
      </c>
      <c r="F71">
        <v>31</v>
      </c>
      <c r="G71" s="1">
        <v>9920</v>
      </c>
      <c r="H71" s="2" t="s">
        <v>6</v>
      </c>
      <c r="I71" s="2" t="s">
        <v>4</v>
      </c>
      <c r="J71">
        <v>92</v>
      </c>
      <c r="K71" s="13">
        <f>SUM(E$49:E71)/($M$5*5280)</f>
        <v>0.31785119218615343</v>
      </c>
    </row>
    <row r="72" spans="1:11" ht="14.25">
      <c r="A72" s="3" t="s">
        <v>272</v>
      </c>
      <c r="B72" s="2" t="s">
        <v>8</v>
      </c>
      <c r="C72" t="s">
        <v>669</v>
      </c>
      <c r="D72" t="s">
        <v>511</v>
      </c>
      <c r="E72" s="1">
        <v>1600</v>
      </c>
      <c r="F72">
        <v>20</v>
      </c>
      <c r="G72" s="1">
        <v>32000</v>
      </c>
      <c r="H72" s="2" t="s">
        <v>6</v>
      </c>
      <c r="I72" s="2" t="s">
        <v>4</v>
      </c>
      <c r="J72">
        <v>92</v>
      </c>
      <c r="K72" s="13">
        <f>SUM(E$49:E72)/($M$5*5280)</f>
        <v>0.33623671358804946</v>
      </c>
    </row>
    <row r="73" spans="1:11" ht="14.25">
      <c r="A73" s="3" t="s">
        <v>304</v>
      </c>
      <c r="B73" s="2">
        <v>1</v>
      </c>
      <c r="C73" t="s">
        <v>477</v>
      </c>
      <c r="D73" t="s">
        <v>555</v>
      </c>
      <c r="E73">
        <v>730</v>
      </c>
      <c r="F73">
        <v>29</v>
      </c>
      <c r="G73" s="1">
        <v>21170</v>
      </c>
      <c r="H73" s="2" t="s">
        <v>6</v>
      </c>
      <c r="I73" s="2" t="s">
        <v>4</v>
      </c>
      <c r="J73">
        <v>92</v>
      </c>
      <c r="K73" s="13">
        <f>SUM(E$49:E73)/($M$5*5280)</f>
        <v>0.3446251077276645</v>
      </c>
    </row>
    <row r="74" spans="1:11" ht="14.25">
      <c r="A74" s="3" t="s">
        <v>168</v>
      </c>
      <c r="B74" s="2">
        <v>4</v>
      </c>
      <c r="C74" t="s">
        <v>433</v>
      </c>
      <c r="D74" t="s">
        <v>434</v>
      </c>
      <c r="E74">
        <v>916</v>
      </c>
      <c r="F74">
        <v>35</v>
      </c>
      <c r="G74" s="1">
        <v>32060</v>
      </c>
      <c r="H74" s="2" t="s">
        <v>6</v>
      </c>
      <c r="I74" s="2" t="s">
        <v>3</v>
      </c>
      <c r="J74">
        <v>91</v>
      </c>
      <c r="K74" s="13">
        <f>SUM(E$49:E74)/($M$5*5280)</f>
        <v>0.35515081873025</v>
      </c>
    </row>
    <row r="75" spans="1:11" ht="14.25">
      <c r="A75" s="3" t="s">
        <v>275</v>
      </c>
      <c r="B75" s="2">
        <v>2</v>
      </c>
      <c r="C75" t="s">
        <v>531</v>
      </c>
      <c r="D75" t="s">
        <v>443</v>
      </c>
      <c r="E75" s="1">
        <v>2315</v>
      </c>
      <c r="F75">
        <v>33</v>
      </c>
      <c r="G75" s="1">
        <v>76395</v>
      </c>
      <c r="H75" s="2" t="s">
        <v>6</v>
      </c>
      <c r="I75" s="2" t="s">
        <v>4</v>
      </c>
      <c r="J75">
        <v>90</v>
      </c>
      <c r="K75" s="13">
        <f>SUM(E$49:E75)/($M$5*5280)</f>
        <v>0.3817523700086183</v>
      </c>
    </row>
    <row r="76" spans="1:11" ht="14.25">
      <c r="A76" s="3" t="s">
        <v>294</v>
      </c>
      <c r="B76" s="2">
        <v>4</v>
      </c>
      <c r="C76" t="s">
        <v>547</v>
      </c>
      <c r="D76" t="s">
        <v>548</v>
      </c>
      <c r="E76" s="1">
        <v>1020</v>
      </c>
      <c r="F76">
        <v>28</v>
      </c>
      <c r="G76" s="1">
        <v>28560</v>
      </c>
      <c r="H76" s="2" t="s">
        <v>6</v>
      </c>
      <c r="I76" s="2" t="s">
        <v>3</v>
      </c>
      <c r="J76">
        <v>90</v>
      </c>
      <c r="K76" s="13">
        <f>SUM(E$49:E76)/($M$5*5280)</f>
        <v>0.39347313990232696</v>
      </c>
    </row>
    <row r="77" spans="1:11" ht="14.25">
      <c r="A77" s="3" t="s">
        <v>36</v>
      </c>
      <c r="B77" s="2">
        <v>1</v>
      </c>
      <c r="C77" t="s">
        <v>581</v>
      </c>
      <c r="D77" t="s">
        <v>326</v>
      </c>
      <c r="E77">
        <v>800</v>
      </c>
      <c r="F77">
        <v>37</v>
      </c>
      <c r="G77" s="1">
        <v>29600</v>
      </c>
      <c r="H77" s="2" t="s">
        <v>6</v>
      </c>
      <c r="I77" s="2" t="s">
        <v>3</v>
      </c>
      <c r="J77">
        <v>89</v>
      </c>
      <c r="K77" s="13">
        <f>SUM(E$49:E77)/($M$5*5280)</f>
        <v>0.402665900603275</v>
      </c>
    </row>
    <row r="78" spans="1:11" ht="14.25">
      <c r="A78" s="3" t="s">
        <v>69</v>
      </c>
      <c r="B78" s="2">
        <v>1</v>
      </c>
      <c r="C78" t="s">
        <v>353</v>
      </c>
      <c r="D78" t="s">
        <v>359</v>
      </c>
      <c r="E78" s="1">
        <v>3050</v>
      </c>
      <c r="F78">
        <v>26</v>
      </c>
      <c r="G78" s="1">
        <v>79300</v>
      </c>
      <c r="H78" s="2" t="s">
        <v>6</v>
      </c>
      <c r="I78" s="2" t="s">
        <v>3</v>
      </c>
      <c r="J78">
        <v>89</v>
      </c>
      <c r="K78" s="13">
        <f>SUM(E$49:E78)/($M$5*5280)</f>
        <v>0.43771330077563925</v>
      </c>
    </row>
    <row r="79" spans="1:11" ht="14.25">
      <c r="A79" s="3" t="s">
        <v>81</v>
      </c>
      <c r="B79" s="2" t="s">
        <v>5</v>
      </c>
      <c r="C79" t="s">
        <v>392</v>
      </c>
      <c r="D79" t="s">
        <v>369</v>
      </c>
      <c r="E79">
        <v>470</v>
      </c>
      <c r="F79">
        <v>38</v>
      </c>
      <c r="G79" s="1">
        <v>17860</v>
      </c>
      <c r="H79" s="2" t="s">
        <v>6</v>
      </c>
      <c r="I79" s="2" t="s">
        <v>4</v>
      </c>
      <c r="J79">
        <v>89</v>
      </c>
      <c r="K79" s="13">
        <f>SUM(E$49:E79)/($M$5*5280)</f>
        <v>0.4431140476874462</v>
      </c>
    </row>
    <row r="80" spans="1:11" ht="14.25">
      <c r="A80" s="3" t="s">
        <v>81</v>
      </c>
      <c r="B80" s="2" t="s">
        <v>14</v>
      </c>
      <c r="C80" t="s">
        <v>369</v>
      </c>
      <c r="D80" t="s">
        <v>370</v>
      </c>
      <c r="E80" s="1">
        <v>1380</v>
      </c>
      <c r="F80">
        <v>21</v>
      </c>
      <c r="G80" s="1">
        <v>28980</v>
      </c>
      <c r="H80" s="2" t="s">
        <v>6</v>
      </c>
      <c r="I80" s="2" t="s">
        <v>4</v>
      </c>
      <c r="J80">
        <v>89</v>
      </c>
      <c r="K80" s="13">
        <f>SUM(E$49:E80)/($M$5*5280)</f>
        <v>0.4589715598965815</v>
      </c>
    </row>
    <row r="81" spans="1:11" ht="14.25">
      <c r="A81" s="3" t="s">
        <v>168</v>
      </c>
      <c r="B81" s="2" t="s">
        <v>5</v>
      </c>
      <c r="C81" t="s">
        <v>325</v>
      </c>
      <c r="D81" t="s">
        <v>433</v>
      </c>
      <c r="E81" s="1">
        <v>2716</v>
      </c>
      <c r="F81">
        <v>35</v>
      </c>
      <c r="G81" s="1">
        <v>89612</v>
      </c>
      <c r="H81" s="2" t="s">
        <v>6</v>
      </c>
      <c r="I81" s="2" t="s">
        <v>4</v>
      </c>
      <c r="J81">
        <v>89</v>
      </c>
      <c r="K81" s="13">
        <f>SUM(E$49:E81)/($M$5*5280)</f>
        <v>0.4901809824763</v>
      </c>
    </row>
    <row r="82" spans="1:11" ht="14.25">
      <c r="A82" s="3" t="s">
        <v>260</v>
      </c>
      <c r="B82" s="2">
        <v>1</v>
      </c>
      <c r="C82" t="s">
        <v>353</v>
      </c>
      <c r="D82" t="s">
        <v>524</v>
      </c>
      <c r="E82">
        <v>426</v>
      </c>
      <c r="F82">
        <v>50</v>
      </c>
      <c r="G82" s="1">
        <v>21300</v>
      </c>
      <c r="H82" s="2" t="s">
        <v>6</v>
      </c>
      <c r="I82" s="2" t="s">
        <v>4</v>
      </c>
      <c r="J82">
        <v>89</v>
      </c>
      <c r="K82" s="13">
        <f>SUM(E$49:E82)/($M$5*5280)</f>
        <v>0.4950761275495548</v>
      </c>
    </row>
    <row r="83" spans="1:11" ht="14.25">
      <c r="A83" s="3" t="s">
        <v>309</v>
      </c>
      <c r="B83" s="2">
        <v>1</v>
      </c>
      <c r="C83" t="s">
        <v>595</v>
      </c>
      <c r="D83" t="s">
        <v>457</v>
      </c>
      <c r="E83">
        <v>380</v>
      </c>
      <c r="F83">
        <v>22</v>
      </c>
      <c r="G83" s="1">
        <v>8360</v>
      </c>
      <c r="H83" s="2" t="s">
        <v>6</v>
      </c>
      <c r="I83" s="2" t="s">
        <v>3</v>
      </c>
      <c r="J83">
        <v>89</v>
      </c>
      <c r="K83" s="13">
        <f>SUM(E$49:E83)/($M$5*5280)</f>
        <v>0.4994426888825051</v>
      </c>
    </row>
    <row r="84" spans="1:11" ht="14.25">
      <c r="A84" s="3" t="s">
        <v>318</v>
      </c>
      <c r="B84" s="2">
        <v>1</v>
      </c>
      <c r="C84" t="s">
        <v>567</v>
      </c>
      <c r="D84" t="s">
        <v>568</v>
      </c>
      <c r="E84">
        <v>526</v>
      </c>
      <c r="F84">
        <v>27</v>
      </c>
      <c r="G84" s="1">
        <v>14202</v>
      </c>
      <c r="H84" s="2" t="s">
        <v>6</v>
      </c>
      <c r="I84" s="2" t="s">
        <v>3</v>
      </c>
      <c r="J84">
        <v>89</v>
      </c>
      <c r="K84" s="13">
        <f>SUM(E$49:E84)/($M$5*5280)</f>
        <v>0.5054869290433784</v>
      </c>
    </row>
    <row r="85" spans="1:11" ht="14.25">
      <c r="A85" s="3" t="s">
        <v>318</v>
      </c>
      <c r="B85" s="2">
        <v>3</v>
      </c>
      <c r="C85" t="s">
        <v>569</v>
      </c>
      <c r="D85" t="s">
        <v>570</v>
      </c>
      <c r="E85">
        <v>300</v>
      </c>
      <c r="F85">
        <v>28</v>
      </c>
      <c r="G85" s="1">
        <v>8400</v>
      </c>
      <c r="H85" s="2" t="s">
        <v>6</v>
      </c>
      <c r="I85" s="2" t="s">
        <v>29</v>
      </c>
      <c r="J85">
        <v>89</v>
      </c>
      <c r="K85" s="13">
        <f>SUM(E$49:E85)/($M$5*5280)</f>
        <v>0.508934214306234</v>
      </c>
    </row>
    <row r="86" spans="1:11" ht="14.25">
      <c r="A86" s="3" t="s">
        <v>159</v>
      </c>
      <c r="B86" s="2">
        <v>1</v>
      </c>
      <c r="C86" t="s">
        <v>366</v>
      </c>
      <c r="D86" t="s">
        <v>429</v>
      </c>
      <c r="E86" s="1">
        <v>2048</v>
      </c>
      <c r="F86">
        <v>22</v>
      </c>
      <c r="G86" s="1">
        <v>45056</v>
      </c>
      <c r="H86" s="2" t="s">
        <v>6</v>
      </c>
      <c r="I86" s="2" t="s">
        <v>4</v>
      </c>
      <c r="J86">
        <v>88</v>
      </c>
      <c r="K86" s="13">
        <f>SUM(E$49:E86)/($M$5*5280)</f>
        <v>0.5324676817006608</v>
      </c>
    </row>
    <row r="87" spans="1:11" ht="14.25">
      <c r="A87" s="3" t="s">
        <v>294</v>
      </c>
      <c r="B87" s="2" t="s">
        <v>5</v>
      </c>
      <c r="C87" t="s">
        <v>325</v>
      </c>
      <c r="D87" t="s">
        <v>547</v>
      </c>
      <c r="E87" s="1">
        <v>2150</v>
      </c>
      <c r="F87">
        <v>28</v>
      </c>
      <c r="G87" s="1">
        <v>60200</v>
      </c>
      <c r="H87" s="2" t="s">
        <v>6</v>
      </c>
      <c r="I87" s="2" t="s">
        <v>4</v>
      </c>
      <c r="J87">
        <v>87</v>
      </c>
      <c r="K87" s="13">
        <f>SUM(E$49:E87)/($M$5*5280)</f>
        <v>0.5571732260844586</v>
      </c>
    </row>
    <row r="88" spans="1:11" ht="14.25">
      <c r="A88" s="3" t="s">
        <v>208</v>
      </c>
      <c r="B88" s="2" t="s">
        <v>7</v>
      </c>
      <c r="C88" t="s">
        <v>474</v>
      </c>
      <c r="D88" t="s">
        <v>475</v>
      </c>
      <c r="E88">
        <v>920</v>
      </c>
      <c r="F88">
        <v>23</v>
      </c>
      <c r="G88" s="1">
        <v>21160</v>
      </c>
      <c r="H88" s="2" t="s">
        <v>6</v>
      </c>
      <c r="I88" s="2" t="s">
        <v>4</v>
      </c>
      <c r="J88">
        <v>86</v>
      </c>
      <c r="K88" s="13">
        <f>SUM(E$49:E88)/($M$5*5280)</f>
        <v>0.5677449008905487</v>
      </c>
    </row>
    <row r="89" spans="1:11" ht="14.25">
      <c r="A89" s="3" t="s">
        <v>194</v>
      </c>
      <c r="B89" s="2">
        <v>3</v>
      </c>
      <c r="C89" t="s">
        <v>459</v>
      </c>
      <c r="D89" t="s">
        <v>460</v>
      </c>
      <c r="E89" s="1">
        <v>1369</v>
      </c>
      <c r="F89">
        <v>26</v>
      </c>
      <c r="G89" s="1">
        <v>35594</v>
      </c>
      <c r="H89" s="2" t="s">
        <v>6</v>
      </c>
      <c r="I89" s="2" t="s">
        <v>4</v>
      </c>
      <c r="J89">
        <v>85</v>
      </c>
      <c r="K89" s="13">
        <f>SUM(E$49:E89)/($M$5*5280)</f>
        <v>0.5834760126400461</v>
      </c>
    </row>
    <row r="90" spans="1:11" ht="14.25">
      <c r="A90" s="3" t="s">
        <v>234</v>
      </c>
      <c r="B90" s="2" t="s">
        <v>8</v>
      </c>
      <c r="C90" t="s">
        <v>325</v>
      </c>
      <c r="D90" t="s">
        <v>508</v>
      </c>
      <c r="E90" s="1">
        <v>1186</v>
      </c>
      <c r="F90">
        <v>25</v>
      </c>
      <c r="G90" s="1">
        <v>29650</v>
      </c>
      <c r="H90" s="2" t="s">
        <v>6</v>
      </c>
      <c r="I90" s="2" t="s">
        <v>3</v>
      </c>
      <c r="J90">
        <v>84</v>
      </c>
      <c r="K90" s="13">
        <f>SUM(E$49:E90)/($M$5*5280)</f>
        <v>0.5971042803792015</v>
      </c>
    </row>
    <row r="91" spans="1:11" ht="14.25">
      <c r="A91" s="3" t="s">
        <v>234</v>
      </c>
      <c r="B91" s="2">
        <v>3</v>
      </c>
      <c r="C91" t="s">
        <v>509</v>
      </c>
      <c r="D91" t="s">
        <v>510</v>
      </c>
      <c r="E91" s="1">
        <v>1242</v>
      </c>
      <c r="F91">
        <v>23</v>
      </c>
      <c r="G91" s="1">
        <v>28566</v>
      </c>
      <c r="H91" s="2" t="s">
        <v>6</v>
      </c>
      <c r="I91" s="2" t="s">
        <v>3</v>
      </c>
      <c r="J91">
        <v>84</v>
      </c>
      <c r="K91" s="13">
        <f>SUM(E$49:E91)/($M$5*5280)</f>
        <v>0.6113760413674233</v>
      </c>
    </row>
    <row r="92" spans="1:11" ht="14.25">
      <c r="A92" s="3" t="s">
        <v>120</v>
      </c>
      <c r="B92" s="2">
        <v>1</v>
      </c>
      <c r="C92" t="s">
        <v>613</v>
      </c>
      <c r="D92" t="s">
        <v>392</v>
      </c>
      <c r="E92" s="1">
        <v>1190</v>
      </c>
      <c r="F92">
        <v>30</v>
      </c>
      <c r="G92" s="1">
        <v>35700</v>
      </c>
      <c r="H92" s="2" t="s">
        <v>6</v>
      </c>
      <c r="I92" s="2" t="s">
        <v>4</v>
      </c>
      <c r="J92">
        <v>83</v>
      </c>
      <c r="K92" s="13">
        <f>SUM(E$49:E92)/($M$5*5280)</f>
        <v>0.6250502729100834</v>
      </c>
    </row>
    <row r="93" spans="1:11" ht="14.25">
      <c r="A93" s="3" t="s">
        <v>318</v>
      </c>
      <c r="B93" s="2">
        <v>4</v>
      </c>
      <c r="C93" t="s">
        <v>566</v>
      </c>
      <c r="D93" t="s">
        <v>567</v>
      </c>
      <c r="E93" s="1">
        <v>2725</v>
      </c>
      <c r="F93">
        <v>28</v>
      </c>
      <c r="G93" s="1">
        <v>76300</v>
      </c>
      <c r="H93" s="2" t="s">
        <v>6</v>
      </c>
      <c r="I93" s="2" t="s">
        <v>3</v>
      </c>
      <c r="J93">
        <v>83</v>
      </c>
      <c r="K93" s="13">
        <f>SUM(E$49:E93)/($M$5*5280)</f>
        <v>0.6563631140476875</v>
      </c>
    </row>
    <row r="94" spans="1:11" ht="14.25">
      <c r="A94" s="3" t="s">
        <v>36</v>
      </c>
      <c r="B94" s="2">
        <v>2</v>
      </c>
      <c r="C94" t="s">
        <v>326</v>
      </c>
      <c r="D94" t="s">
        <v>327</v>
      </c>
      <c r="E94">
        <v>452</v>
      </c>
      <c r="F94">
        <v>37</v>
      </c>
      <c r="G94" s="1">
        <v>16724</v>
      </c>
      <c r="H94" s="2" t="s">
        <v>6</v>
      </c>
      <c r="I94" s="2" t="s">
        <v>3</v>
      </c>
      <c r="J94">
        <v>82</v>
      </c>
      <c r="K94" s="13">
        <f>SUM(E$49:E94)/($M$5*5280)</f>
        <v>0.6615570238437232</v>
      </c>
    </row>
    <row r="95" spans="1:11" ht="14.25">
      <c r="A95" s="3" t="s">
        <v>156</v>
      </c>
      <c r="B95" s="2">
        <v>1</v>
      </c>
      <c r="C95" t="s">
        <v>630</v>
      </c>
      <c r="D95" t="s">
        <v>427</v>
      </c>
      <c r="E95">
        <v>950</v>
      </c>
      <c r="F95">
        <v>32</v>
      </c>
      <c r="G95" s="1">
        <v>30400</v>
      </c>
      <c r="H95" s="2" t="s">
        <v>6</v>
      </c>
      <c r="I95" s="2" t="s">
        <v>4</v>
      </c>
      <c r="J95">
        <v>82</v>
      </c>
      <c r="K95" s="13">
        <f>SUM(E$49:E95)/($M$5*5280)</f>
        <v>0.6724734271760989</v>
      </c>
    </row>
    <row r="96" spans="1:11" ht="14.25">
      <c r="A96" s="3" t="s">
        <v>192</v>
      </c>
      <c r="B96" s="2" t="s">
        <v>8</v>
      </c>
      <c r="C96" t="s">
        <v>645</v>
      </c>
      <c r="D96" t="s">
        <v>454</v>
      </c>
      <c r="E96" s="1">
        <v>1360</v>
      </c>
      <c r="F96">
        <v>19</v>
      </c>
      <c r="G96" s="1">
        <v>25840</v>
      </c>
      <c r="H96" s="2" t="s">
        <v>6</v>
      </c>
      <c r="I96" s="2" t="s">
        <v>4</v>
      </c>
      <c r="J96">
        <v>82</v>
      </c>
      <c r="K96" s="13">
        <f>SUM(E$49:E96)/($M$5*5280)</f>
        <v>0.6881011203677105</v>
      </c>
    </row>
    <row r="97" spans="1:11" ht="14.25">
      <c r="A97" s="3" t="s">
        <v>318</v>
      </c>
      <c r="B97" s="2">
        <v>2</v>
      </c>
      <c r="C97" t="s">
        <v>691</v>
      </c>
      <c r="D97" t="s">
        <v>565</v>
      </c>
      <c r="E97" s="1">
        <v>2430</v>
      </c>
      <c r="F97">
        <v>22</v>
      </c>
      <c r="G97" s="1">
        <v>53460</v>
      </c>
      <c r="H97" s="2" t="s">
        <v>6</v>
      </c>
      <c r="I97" s="2" t="s">
        <v>3</v>
      </c>
      <c r="J97">
        <v>82</v>
      </c>
      <c r="K97" s="13">
        <f>SUM(E$49:E97)/($M$5*5280)</f>
        <v>0.7160241309968401</v>
      </c>
    </row>
    <row r="98" spans="1:11" ht="14.25">
      <c r="A98" s="3" t="s">
        <v>234</v>
      </c>
      <c r="B98" s="2">
        <v>4</v>
      </c>
      <c r="C98" t="s">
        <v>510</v>
      </c>
      <c r="D98" t="s">
        <v>511</v>
      </c>
      <c r="E98" s="1">
        <v>1066</v>
      </c>
      <c r="F98">
        <v>22</v>
      </c>
      <c r="G98" s="1">
        <v>23452</v>
      </c>
      <c r="H98" s="2" t="s">
        <v>6</v>
      </c>
      <c r="I98" s="2" t="s">
        <v>3</v>
      </c>
      <c r="J98">
        <v>81</v>
      </c>
      <c r="K98" s="13">
        <f>SUM(E$49:E98)/($M$5*5280)</f>
        <v>0.7282734846308533</v>
      </c>
    </row>
    <row r="99" spans="1:11" ht="14.25">
      <c r="A99" s="3" t="s">
        <v>318</v>
      </c>
      <c r="B99" s="2">
        <v>1</v>
      </c>
      <c r="C99" t="s">
        <v>690</v>
      </c>
      <c r="D99" t="s">
        <v>564</v>
      </c>
      <c r="E99">
        <v>920</v>
      </c>
      <c r="F99">
        <v>22</v>
      </c>
      <c r="G99" s="1">
        <v>20240</v>
      </c>
      <c r="H99" s="2" t="s">
        <v>6</v>
      </c>
      <c r="I99" s="2" t="s">
        <v>3</v>
      </c>
      <c r="J99">
        <v>81</v>
      </c>
      <c r="K99" s="13">
        <f>SUM(E$49:E99)/($M$5*5280)</f>
        <v>0.7388451594369435</v>
      </c>
    </row>
    <row r="100" spans="1:11" ht="14.25">
      <c r="A100" s="3" t="s">
        <v>318</v>
      </c>
      <c r="B100" s="2">
        <v>3</v>
      </c>
      <c r="C100" t="s">
        <v>565</v>
      </c>
      <c r="D100" t="s">
        <v>566</v>
      </c>
      <c r="E100" s="1">
        <v>1435</v>
      </c>
      <c r="F100">
        <v>22</v>
      </c>
      <c r="G100" s="1">
        <v>31570</v>
      </c>
      <c r="H100" s="2" t="s">
        <v>6</v>
      </c>
      <c r="I100" s="2" t="s">
        <v>3</v>
      </c>
      <c r="J100">
        <v>81</v>
      </c>
      <c r="K100" s="13">
        <f>SUM(E$49:E100)/($M$5*5280)</f>
        <v>0.755334673944269</v>
      </c>
    </row>
    <row r="101" spans="1:11" ht="14.25">
      <c r="A101" s="3" t="s">
        <v>192</v>
      </c>
      <c r="B101" s="2">
        <v>2</v>
      </c>
      <c r="C101" t="s">
        <v>454</v>
      </c>
      <c r="D101" t="s">
        <v>455</v>
      </c>
      <c r="E101" s="1">
        <v>1586</v>
      </c>
      <c r="F101">
        <v>18</v>
      </c>
      <c r="G101" s="1">
        <v>28548</v>
      </c>
      <c r="H101" s="2" t="s">
        <v>6</v>
      </c>
      <c r="I101" s="2" t="s">
        <v>3</v>
      </c>
      <c r="J101">
        <v>80</v>
      </c>
      <c r="K101" s="13">
        <f>SUM(E$49:E101)/($M$5*5280)</f>
        <v>0.7735593220338984</v>
      </c>
    </row>
    <row r="102" spans="1:11" ht="14.25">
      <c r="A102" s="3" t="s">
        <v>234</v>
      </c>
      <c r="B102" s="2">
        <v>2</v>
      </c>
      <c r="C102" t="s">
        <v>508</v>
      </c>
      <c r="D102" t="s">
        <v>509</v>
      </c>
      <c r="E102" s="1">
        <v>1775</v>
      </c>
      <c r="F102">
        <v>24</v>
      </c>
      <c r="G102" s="1">
        <v>42600</v>
      </c>
      <c r="H102" s="2" t="s">
        <v>6</v>
      </c>
      <c r="I102" s="2" t="s">
        <v>3</v>
      </c>
      <c r="J102">
        <v>80</v>
      </c>
      <c r="K102" s="13">
        <f>SUM(E$49:E102)/($M$5*5280)</f>
        <v>0.7939557598391268</v>
      </c>
    </row>
    <row r="103" spans="1:11" ht="14.25">
      <c r="A103" s="3" t="s">
        <v>286</v>
      </c>
      <c r="B103" s="2" t="s">
        <v>8</v>
      </c>
      <c r="C103" t="s">
        <v>383</v>
      </c>
      <c r="D103" t="s">
        <v>539</v>
      </c>
      <c r="E103">
        <v>940</v>
      </c>
      <c r="F103">
        <v>25</v>
      </c>
      <c r="G103" s="1">
        <v>23500</v>
      </c>
      <c r="H103" s="2" t="s">
        <v>6</v>
      </c>
      <c r="I103" s="2" t="s">
        <v>4</v>
      </c>
      <c r="J103">
        <v>73</v>
      </c>
      <c r="K103" s="13">
        <f>SUM(E$49:E103)/($M$5*5280)</f>
        <v>0.8047572536627408</v>
      </c>
    </row>
    <row r="104" spans="1:11" ht="14.25">
      <c r="A104" s="3" t="s">
        <v>234</v>
      </c>
      <c r="B104" s="2">
        <v>5</v>
      </c>
      <c r="C104" t="s">
        <v>511</v>
      </c>
      <c r="D104" t="s">
        <v>512</v>
      </c>
      <c r="E104" s="1">
        <v>1003</v>
      </c>
      <c r="F104">
        <v>25</v>
      </c>
      <c r="G104" s="1">
        <v>25075</v>
      </c>
      <c r="H104" s="2" t="s">
        <v>6</v>
      </c>
      <c r="I104" s="2" t="s">
        <v>3</v>
      </c>
      <c r="J104">
        <v>72</v>
      </c>
      <c r="K104" s="13">
        <f>SUM(E$49:E104)/($M$5*5280)</f>
        <v>0.8162826773915542</v>
      </c>
    </row>
    <row r="105" spans="1:11" ht="14.25">
      <c r="A105" s="3" t="s">
        <v>234</v>
      </c>
      <c r="B105" s="2">
        <v>6</v>
      </c>
      <c r="C105" t="s">
        <v>512</v>
      </c>
      <c r="D105" t="s">
        <v>470</v>
      </c>
      <c r="E105" s="1">
        <v>1175</v>
      </c>
      <c r="F105">
        <v>25</v>
      </c>
      <c r="G105" s="1">
        <v>29375</v>
      </c>
      <c r="H105" s="2" t="s">
        <v>6</v>
      </c>
      <c r="I105" s="2" t="s">
        <v>3</v>
      </c>
      <c r="J105">
        <v>72</v>
      </c>
      <c r="K105" s="13">
        <f>SUM(E$49:E105)/($M$5*5280)</f>
        <v>0.8297845446710717</v>
      </c>
    </row>
    <row r="106" spans="1:11" ht="14.25">
      <c r="A106" s="3" t="s">
        <v>194</v>
      </c>
      <c r="B106" s="2">
        <v>2</v>
      </c>
      <c r="C106" t="s">
        <v>458</v>
      </c>
      <c r="D106" t="s">
        <v>459</v>
      </c>
      <c r="E106" s="1">
        <v>1367</v>
      </c>
      <c r="F106">
        <v>26</v>
      </c>
      <c r="G106" s="1">
        <v>35542</v>
      </c>
      <c r="H106" s="2" t="s">
        <v>6</v>
      </c>
      <c r="I106" s="2" t="s">
        <v>4</v>
      </c>
      <c r="J106">
        <v>66</v>
      </c>
      <c r="K106" s="13">
        <f>SUM(E$49:E106)/($M$5*5280)</f>
        <v>0.8454926745188166</v>
      </c>
    </row>
    <row r="107" spans="1:11" ht="14.25">
      <c r="A107" s="3" t="s">
        <v>286</v>
      </c>
      <c r="B107" s="2">
        <v>2</v>
      </c>
      <c r="C107" t="s">
        <v>539</v>
      </c>
      <c r="D107" t="s">
        <v>540</v>
      </c>
      <c r="E107" s="1">
        <v>1409</v>
      </c>
      <c r="F107">
        <v>25</v>
      </c>
      <c r="G107" s="1">
        <v>35225</v>
      </c>
      <c r="H107" s="2" t="s">
        <v>6</v>
      </c>
      <c r="I107" s="2" t="s">
        <v>4</v>
      </c>
      <c r="J107">
        <v>63</v>
      </c>
      <c r="K107" s="13">
        <f>SUM(E$49:E107)/($M$5*5280)</f>
        <v>0.8616834243033612</v>
      </c>
    </row>
    <row r="108" spans="1:11" ht="14.25">
      <c r="A108" s="3" t="s">
        <v>318</v>
      </c>
      <c r="B108" s="2">
        <v>4</v>
      </c>
      <c r="C108" t="s">
        <v>570</v>
      </c>
      <c r="D108" t="s">
        <v>571</v>
      </c>
      <c r="E108">
        <v>780</v>
      </c>
      <c r="F108">
        <v>37</v>
      </c>
      <c r="G108" s="1">
        <v>28860</v>
      </c>
      <c r="H108" s="2" t="s">
        <v>6</v>
      </c>
      <c r="I108" s="2" t="s">
        <v>4</v>
      </c>
      <c r="J108">
        <v>60</v>
      </c>
      <c r="K108" s="13">
        <f>SUM(E$49:E108)/($M$5*5280)</f>
        <v>0.8706463659867856</v>
      </c>
    </row>
    <row r="109" spans="1:11" ht="14.25">
      <c r="A109" s="3" t="s">
        <v>208</v>
      </c>
      <c r="B109" s="2" t="s">
        <v>12</v>
      </c>
      <c r="C109" t="s">
        <v>476</v>
      </c>
      <c r="D109" t="s">
        <v>477</v>
      </c>
      <c r="E109">
        <v>700</v>
      </c>
      <c r="F109">
        <v>23</v>
      </c>
      <c r="G109" s="1">
        <v>16100</v>
      </c>
      <c r="H109" s="2" t="s">
        <v>6</v>
      </c>
      <c r="I109" s="2" t="s">
        <v>3</v>
      </c>
      <c r="J109">
        <v>57</v>
      </c>
      <c r="K109" s="13">
        <f>SUM(E$49:E109)/($M$5*5280)</f>
        <v>0.878690031600115</v>
      </c>
    </row>
    <row r="110" spans="1:11" ht="14.25">
      <c r="A110" s="3" t="s">
        <v>286</v>
      </c>
      <c r="B110" s="2">
        <v>3</v>
      </c>
      <c r="C110" t="s">
        <v>540</v>
      </c>
      <c r="D110" t="s">
        <v>484</v>
      </c>
      <c r="E110">
        <v>937</v>
      </c>
      <c r="F110">
        <v>23</v>
      </c>
      <c r="G110" s="1">
        <v>21551</v>
      </c>
      <c r="H110" s="2" t="s">
        <v>6</v>
      </c>
      <c r="I110" s="2" t="s">
        <v>4</v>
      </c>
      <c r="J110">
        <v>56</v>
      </c>
      <c r="K110" s="13">
        <f>SUM(E$49:E110)/($M$5*5280)</f>
        <v>0.8894570525711004</v>
      </c>
    </row>
    <row r="111" spans="1:11" ht="14.25">
      <c r="A111" s="3" t="s">
        <v>208</v>
      </c>
      <c r="B111" s="2" t="s">
        <v>9</v>
      </c>
      <c r="C111" t="s">
        <v>378</v>
      </c>
      <c r="D111" t="s">
        <v>473</v>
      </c>
      <c r="E111" s="1">
        <v>2345</v>
      </c>
      <c r="F111">
        <v>23</v>
      </c>
      <c r="G111" s="1">
        <v>53935</v>
      </c>
      <c r="H111" s="2" t="s">
        <v>6</v>
      </c>
      <c r="I111" s="2" t="s">
        <v>4</v>
      </c>
      <c r="J111">
        <v>30</v>
      </c>
      <c r="K111" s="13">
        <f>SUM(E$49:E111)/($M$5*5280)</f>
        <v>0.9164033323757542</v>
      </c>
    </row>
    <row r="112" spans="1:11" ht="14.25">
      <c r="A112" s="3" t="s">
        <v>151</v>
      </c>
      <c r="B112" s="2">
        <v>1</v>
      </c>
      <c r="C112" t="s">
        <v>627</v>
      </c>
      <c r="D112" t="s">
        <v>423</v>
      </c>
      <c r="E112" s="1">
        <v>2200</v>
      </c>
      <c r="F112">
        <v>23</v>
      </c>
      <c r="G112" s="1">
        <v>50600</v>
      </c>
      <c r="H112" s="2" t="s">
        <v>6</v>
      </c>
      <c r="I112" s="2" t="s">
        <v>4</v>
      </c>
      <c r="J112">
        <v>29</v>
      </c>
      <c r="K112" s="13">
        <f>SUM(E$49:E112)/($M$5*5280)</f>
        <v>0.9416834243033613</v>
      </c>
    </row>
    <row r="113" spans="1:11" ht="14.25">
      <c r="A113" s="3" t="s">
        <v>208</v>
      </c>
      <c r="B113" s="2" t="s">
        <v>10</v>
      </c>
      <c r="C113" t="s">
        <v>473</v>
      </c>
      <c r="D113" t="s">
        <v>474</v>
      </c>
      <c r="E113" s="1">
        <v>2075</v>
      </c>
      <c r="F113">
        <v>23</v>
      </c>
      <c r="G113" s="1">
        <v>47725</v>
      </c>
      <c r="H113" s="2" t="s">
        <v>6</v>
      </c>
      <c r="I113" s="2" t="s">
        <v>4</v>
      </c>
      <c r="J113">
        <v>27</v>
      </c>
      <c r="K113" s="13">
        <f>SUM(E$49:E113)/($M$5*5280)</f>
        <v>0.9655271473714452</v>
      </c>
    </row>
    <row r="114" spans="1:11" ht="14.25">
      <c r="A114" s="3" t="s">
        <v>52</v>
      </c>
      <c r="B114" s="2">
        <v>2</v>
      </c>
      <c r="C114" t="s">
        <v>340</v>
      </c>
      <c r="D114" t="s">
        <v>341</v>
      </c>
      <c r="E114" s="1">
        <v>3000</v>
      </c>
      <c r="F114">
        <v>26</v>
      </c>
      <c r="G114" s="1">
        <v>78000</v>
      </c>
      <c r="H114" s="2" t="s">
        <v>6</v>
      </c>
      <c r="I114" s="2" t="s">
        <v>3</v>
      </c>
      <c r="J114">
        <v>26</v>
      </c>
      <c r="K114" s="13">
        <f>SUM(E$49:E114)/($M$5*5280)</f>
        <v>1.0000000000000002</v>
      </c>
    </row>
    <row r="115" spans="5:7" ht="14.25">
      <c r="E115" s="1"/>
      <c r="G115" s="1"/>
    </row>
    <row r="116" spans="1:11" ht="14.25">
      <c r="A116" s="3" t="s">
        <v>267</v>
      </c>
      <c r="B116" s="2">
        <v>2</v>
      </c>
      <c r="C116" t="s">
        <v>528</v>
      </c>
      <c r="D116" t="s">
        <v>458</v>
      </c>
      <c r="E116" s="1">
        <v>1693</v>
      </c>
      <c r="F116">
        <v>22</v>
      </c>
      <c r="G116" s="1">
        <v>37246</v>
      </c>
      <c r="H116" s="2" t="s">
        <v>15</v>
      </c>
      <c r="I116" s="2" t="s">
        <v>4</v>
      </c>
      <c r="J116">
        <v>94</v>
      </c>
      <c r="K116" s="13">
        <f>SUM(E$116:E116)/($M$6*5280)</f>
        <v>0.1398018166804294</v>
      </c>
    </row>
    <row r="117" spans="1:11" ht="14.25">
      <c r="A117" s="3" t="s">
        <v>86</v>
      </c>
      <c r="B117" s="2" t="s">
        <v>5</v>
      </c>
      <c r="C117" t="s">
        <v>325</v>
      </c>
      <c r="D117" t="s">
        <v>372</v>
      </c>
      <c r="E117" s="1">
        <v>1720</v>
      </c>
      <c r="F117">
        <v>33</v>
      </c>
      <c r="G117" s="1">
        <v>56760</v>
      </c>
      <c r="H117" s="2" t="s">
        <v>15</v>
      </c>
      <c r="I117" s="2" t="s">
        <v>4</v>
      </c>
      <c r="J117">
        <v>89</v>
      </c>
      <c r="K117" s="13">
        <f>SUM(E$116:E117)/($M$6*5280)</f>
        <v>0.28183319570602805</v>
      </c>
    </row>
    <row r="118" spans="1:11" ht="14.25">
      <c r="A118" s="3" t="s">
        <v>124</v>
      </c>
      <c r="B118" s="2">
        <v>2</v>
      </c>
      <c r="C118" t="s">
        <v>395</v>
      </c>
      <c r="D118" t="s">
        <v>325</v>
      </c>
      <c r="E118">
        <v>737</v>
      </c>
      <c r="F118">
        <v>26</v>
      </c>
      <c r="G118" s="1">
        <v>19162</v>
      </c>
      <c r="H118" s="2" t="s">
        <v>15</v>
      </c>
      <c r="I118" s="2" t="s">
        <v>3</v>
      </c>
      <c r="J118">
        <v>86</v>
      </c>
      <c r="K118" s="13">
        <f>SUM(E$116:E118)/($M$6*5280)</f>
        <v>0.342691990090834</v>
      </c>
    </row>
    <row r="119" spans="1:11" ht="14.25">
      <c r="A119" s="3" t="s">
        <v>113</v>
      </c>
      <c r="B119" s="2">
        <v>1</v>
      </c>
      <c r="C119" t="s">
        <v>572</v>
      </c>
      <c r="D119" t="s">
        <v>386</v>
      </c>
      <c r="E119" s="1">
        <v>1406</v>
      </c>
      <c r="F119">
        <v>25</v>
      </c>
      <c r="G119" s="1">
        <v>35150</v>
      </c>
      <c r="H119" s="2" t="s">
        <v>15</v>
      </c>
      <c r="I119" s="2" t="s">
        <v>3</v>
      </c>
      <c r="J119">
        <v>85</v>
      </c>
      <c r="K119" s="13">
        <f>SUM(E$116:E119)/($M$6*5280)</f>
        <v>0.4587943848059455</v>
      </c>
    </row>
    <row r="120" spans="1:11" ht="14.25">
      <c r="A120" s="3" t="s">
        <v>113</v>
      </c>
      <c r="B120" s="2">
        <v>2</v>
      </c>
      <c r="C120" t="s">
        <v>386</v>
      </c>
      <c r="D120" t="s">
        <v>387</v>
      </c>
      <c r="E120">
        <v>661</v>
      </c>
      <c r="F120">
        <v>25</v>
      </c>
      <c r="G120" s="1">
        <v>16525</v>
      </c>
      <c r="H120" s="2" t="s">
        <v>15</v>
      </c>
      <c r="I120" s="2" t="s">
        <v>3</v>
      </c>
      <c r="J120">
        <v>85</v>
      </c>
      <c r="K120" s="13">
        <f>SUM(E$116:E120)/($M$6*5280)</f>
        <v>0.5133773740710157</v>
      </c>
    </row>
    <row r="121" spans="1:11" ht="14.25">
      <c r="A121" s="3" t="s">
        <v>202</v>
      </c>
      <c r="B121" s="2">
        <v>1</v>
      </c>
      <c r="C121" t="s">
        <v>648</v>
      </c>
      <c r="D121" t="s">
        <v>468</v>
      </c>
      <c r="E121">
        <v>500</v>
      </c>
      <c r="F121">
        <v>29</v>
      </c>
      <c r="G121" s="1">
        <v>14500</v>
      </c>
      <c r="H121" s="2" t="s">
        <v>15</v>
      </c>
      <c r="I121" s="2" t="s">
        <v>4</v>
      </c>
      <c r="J121">
        <v>85</v>
      </c>
      <c r="K121" s="13">
        <f>SUM(E$116:E121)/($M$6*5280)</f>
        <v>0.5546655656482246</v>
      </c>
    </row>
    <row r="122" spans="1:11" ht="14.25">
      <c r="A122" s="3" t="s">
        <v>158</v>
      </c>
      <c r="B122" s="2">
        <v>1</v>
      </c>
      <c r="C122" t="s">
        <v>414</v>
      </c>
      <c r="D122" t="s">
        <v>428</v>
      </c>
      <c r="E122" s="1">
        <v>1610</v>
      </c>
      <c r="F122">
        <v>23</v>
      </c>
      <c r="G122" s="1">
        <v>37030</v>
      </c>
      <c r="H122" s="2" t="s">
        <v>15</v>
      </c>
      <c r="I122" s="2" t="s">
        <v>4</v>
      </c>
      <c r="J122">
        <v>79</v>
      </c>
      <c r="K122" s="13">
        <f>SUM(E$116:E122)/($M$6*5280)</f>
        <v>0.6876135425268374</v>
      </c>
    </row>
    <row r="123" spans="1:11" ht="14.25">
      <c r="A123" s="3" t="s">
        <v>267</v>
      </c>
      <c r="B123" s="2" t="s">
        <v>8</v>
      </c>
      <c r="C123" t="s">
        <v>636</v>
      </c>
      <c r="D123" t="s">
        <v>528</v>
      </c>
      <c r="E123" s="1">
        <v>2750</v>
      </c>
      <c r="F123">
        <v>22</v>
      </c>
      <c r="G123" s="1">
        <v>60500</v>
      </c>
      <c r="H123" s="2" t="s">
        <v>15</v>
      </c>
      <c r="I123" s="2" t="s">
        <v>4</v>
      </c>
      <c r="J123">
        <v>79</v>
      </c>
      <c r="K123" s="13">
        <f>SUM(E$116:E123)/($M$6*5280)</f>
        <v>0.9146985962014864</v>
      </c>
    </row>
    <row r="124" spans="1:11" ht="14.25">
      <c r="A124" s="3" t="s">
        <v>313</v>
      </c>
      <c r="B124" s="2">
        <v>1</v>
      </c>
      <c r="C124" t="s">
        <v>632</v>
      </c>
      <c r="D124" t="s">
        <v>334</v>
      </c>
      <c r="E124">
        <v>533</v>
      </c>
      <c r="F124">
        <v>21</v>
      </c>
      <c r="G124" s="1">
        <v>11193</v>
      </c>
      <c r="H124" s="2" t="s">
        <v>15</v>
      </c>
      <c r="I124" s="2" t="s">
        <v>4</v>
      </c>
      <c r="J124">
        <v>73</v>
      </c>
      <c r="K124" s="13">
        <f>SUM(E$116:E124)/($M$6*5280)</f>
        <v>0.9587118084227911</v>
      </c>
    </row>
    <row r="125" spans="1:11" ht="14.25">
      <c r="A125" s="3" t="s">
        <v>288</v>
      </c>
      <c r="B125" s="2" t="s">
        <v>8</v>
      </c>
      <c r="C125" t="s">
        <v>378</v>
      </c>
      <c r="D125" t="s">
        <v>541</v>
      </c>
      <c r="E125">
        <v>500</v>
      </c>
      <c r="F125">
        <v>21</v>
      </c>
      <c r="G125" s="1">
        <v>10500</v>
      </c>
      <c r="H125" s="2" t="s">
        <v>15</v>
      </c>
      <c r="I125" s="2" t="s">
        <v>3</v>
      </c>
      <c r="J125">
        <v>64</v>
      </c>
      <c r="K125" s="13">
        <f>SUM(E$116:E125)/($M$6*5280)</f>
        <v>1</v>
      </c>
    </row>
    <row r="126" spans="5:7" ht="14.25">
      <c r="E126" s="1"/>
      <c r="G126" s="1"/>
    </row>
    <row r="127" spans="1:11" ht="14.25">
      <c r="A127" s="3" t="s">
        <v>131</v>
      </c>
      <c r="B127" s="2">
        <v>2</v>
      </c>
      <c r="C127" t="s">
        <v>398</v>
      </c>
      <c r="D127" t="s">
        <v>399</v>
      </c>
      <c r="E127" s="1">
        <v>1106</v>
      </c>
      <c r="F127">
        <v>18</v>
      </c>
      <c r="G127" s="1">
        <v>19908</v>
      </c>
      <c r="H127" s="2" t="s">
        <v>2</v>
      </c>
      <c r="I127" s="2" t="s">
        <v>3</v>
      </c>
      <c r="J127">
        <v>95</v>
      </c>
      <c r="K127" s="13">
        <f>SUM(E$127:E127)/($M$7*5280)</f>
        <v>0.003280390324924738</v>
      </c>
    </row>
    <row r="128" spans="1:11" ht="14.25">
      <c r="A128" s="3" t="s">
        <v>131</v>
      </c>
      <c r="B128" s="2">
        <v>3</v>
      </c>
      <c r="C128" t="s">
        <v>399</v>
      </c>
      <c r="D128" t="s">
        <v>400</v>
      </c>
      <c r="E128" s="1">
        <v>1676</v>
      </c>
      <c r="F128">
        <v>18</v>
      </c>
      <c r="G128" s="1">
        <v>30168</v>
      </c>
      <c r="H128" s="2" t="s">
        <v>2</v>
      </c>
      <c r="I128" s="2" t="s">
        <v>4</v>
      </c>
      <c r="J128">
        <v>95</v>
      </c>
      <c r="K128" s="13">
        <f>SUM(E$127:E128)/($M$7*5280)</f>
        <v>0.008251397725081936</v>
      </c>
    </row>
    <row r="129" spans="1:11" ht="14.25">
      <c r="A129" s="3" t="s">
        <v>131</v>
      </c>
      <c r="B129" s="2" t="s">
        <v>19</v>
      </c>
      <c r="C129" t="s">
        <v>405</v>
      </c>
      <c r="D129" t="s">
        <v>406</v>
      </c>
      <c r="E129">
        <v>400</v>
      </c>
      <c r="F129">
        <v>18</v>
      </c>
      <c r="G129" s="1">
        <v>7200</v>
      </c>
      <c r="H129" s="2" t="s">
        <v>2</v>
      </c>
      <c r="I129" s="2" t="s">
        <v>4</v>
      </c>
      <c r="J129">
        <v>95</v>
      </c>
      <c r="K129" s="13">
        <f>SUM(E$127:E129)/($M$7*5280)</f>
        <v>0.009437795672613486</v>
      </c>
    </row>
    <row r="130" spans="1:11" ht="14.25">
      <c r="A130" s="3" t="s">
        <v>180</v>
      </c>
      <c r="B130" s="2" t="s">
        <v>8</v>
      </c>
      <c r="C130" t="s">
        <v>639</v>
      </c>
      <c r="D130" t="s">
        <v>442</v>
      </c>
      <c r="E130" s="1">
        <v>2400</v>
      </c>
      <c r="F130">
        <v>20</v>
      </c>
      <c r="G130" s="1">
        <v>48000</v>
      </c>
      <c r="H130" s="2" t="s">
        <v>2</v>
      </c>
      <c r="I130" s="2" t="s">
        <v>4</v>
      </c>
      <c r="J130">
        <v>95</v>
      </c>
      <c r="K130" s="13">
        <f>SUM(E$127:E130)/($M$7*5280)</f>
        <v>0.01655618335780279</v>
      </c>
    </row>
    <row r="131" spans="1:11" ht="14.25">
      <c r="A131" s="3" t="s">
        <v>222</v>
      </c>
      <c r="B131" s="2">
        <v>1</v>
      </c>
      <c r="C131" t="s">
        <v>366</v>
      </c>
      <c r="D131" t="s">
        <v>321</v>
      </c>
      <c r="E131">
        <v>390</v>
      </c>
      <c r="F131">
        <v>15</v>
      </c>
      <c r="G131" s="1">
        <v>5850</v>
      </c>
      <c r="H131" s="2" t="s">
        <v>2</v>
      </c>
      <c r="I131" s="2" t="s">
        <v>4</v>
      </c>
      <c r="J131">
        <v>95</v>
      </c>
      <c r="K131" s="13">
        <f>SUM(E$127:E131)/($M$7*5280)</f>
        <v>0.017712921356646052</v>
      </c>
    </row>
    <row r="132" spans="1:11" ht="14.25">
      <c r="A132" s="3" t="s">
        <v>226</v>
      </c>
      <c r="B132" s="2">
        <v>1</v>
      </c>
      <c r="C132" t="s">
        <v>656</v>
      </c>
      <c r="D132" t="s">
        <v>501</v>
      </c>
      <c r="E132">
        <v>394</v>
      </c>
      <c r="F132">
        <v>18</v>
      </c>
      <c r="G132" s="1">
        <v>7092</v>
      </c>
      <c r="H132" s="2" t="s">
        <v>2</v>
      </c>
      <c r="I132" s="2" t="s">
        <v>4</v>
      </c>
      <c r="J132">
        <v>95</v>
      </c>
      <c r="K132" s="13">
        <f>SUM(E$127:E132)/($M$7*5280)</f>
        <v>0.01888152333496463</v>
      </c>
    </row>
    <row r="133" spans="1:11" ht="14.25">
      <c r="A133" s="3" t="s">
        <v>31</v>
      </c>
      <c r="B133" s="2">
        <v>1</v>
      </c>
      <c r="C133" t="s">
        <v>575</v>
      </c>
      <c r="D133" t="s">
        <v>321</v>
      </c>
      <c r="E133" s="1">
        <v>1935</v>
      </c>
      <c r="F133">
        <v>22</v>
      </c>
      <c r="G133" s="1">
        <v>42570</v>
      </c>
      <c r="H133" s="2" t="s">
        <v>2</v>
      </c>
      <c r="I133" s="2" t="s">
        <v>4</v>
      </c>
      <c r="J133">
        <v>94</v>
      </c>
      <c r="K133" s="13">
        <f>SUM(E$127:E133)/($M$7*5280)</f>
        <v>0.024620723406148508</v>
      </c>
    </row>
    <row r="134" spans="1:11" ht="14.25">
      <c r="A134" s="3" t="s">
        <v>41</v>
      </c>
      <c r="B134" s="2">
        <v>4</v>
      </c>
      <c r="C134" t="s">
        <v>329</v>
      </c>
      <c r="D134" t="s">
        <v>330</v>
      </c>
      <c r="E134" s="1">
        <v>1145</v>
      </c>
      <c r="F134">
        <v>33</v>
      </c>
      <c r="G134" s="1">
        <v>37785</v>
      </c>
      <c r="H134" s="2" t="s">
        <v>2</v>
      </c>
      <c r="I134" s="2" t="s">
        <v>4</v>
      </c>
      <c r="J134">
        <v>94</v>
      </c>
      <c r="K134" s="13">
        <f>SUM(E$127:E134)/($M$7*5280)</f>
        <v>0.02801678753095757</v>
      </c>
    </row>
    <row r="135" spans="1:11" ht="14.25">
      <c r="A135" s="3" t="s">
        <v>61</v>
      </c>
      <c r="B135" s="2">
        <v>1</v>
      </c>
      <c r="C135" t="s">
        <v>321</v>
      </c>
      <c r="D135" t="s">
        <v>325</v>
      </c>
      <c r="E135">
        <v>276</v>
      </c>
      <c r="F135">
        <v>33</v>
      </c>
      <c r="G135" s="1">
        <v>9108</v>
      </c>
      <c r="H135" s="2" t="s">
        <v>2</v>
      </c>
      <c r="I135" s="2" t="s">
        <v>4</v>
      </c>
      <c r="J135">
        <v>94</v>
      </c>
      <c r="K135" s="13">
        <f>SUM(E$127:E135)/($M$7*5280)</f>
        <v>0.02883540211475434</v>
      </c>
    </row>
    <row r="136" spans="1:11" ht="14.25">
      <c r="A136" s="3" t="s">
        <v>85</v>
      </c>
      <c r="B136" s="2">
        <v>1</v>
      </c>
      <c r="C136" t="s">
        <v>582</v>
      </c>
      <c r="D136" t="s">
        <v>321</v>
      </c>
      <c r="E136">
        <v>670</v>
      </c>
      <c r="F136">
        <v>29</v>
      </c>
      <c r="G136" s="1">
        <v>19430</v>
      </c>
      <c r="H136" s="2" t="s">
        <v>2</v>
      </c>
      <c r="I136" s="2" t="s">
        <v>4</v>
      </c>
      <c r="J136">
        <v>94</v>
      </c>
      <c r="K136" s="13">
        <f>SUM(E$127:E136)/($M$7*5280)</f>
        <v>0.03082261867686969</v>
      </c>
    </row>
    <row r="137" spans="1:11" ht="14.25">
      <c r="A137" s="3" t="s">
        <v>100</v>
      </c>
      <c r="B137" s="2" t="s">
        <v>8</v>
      </c>
      <c r="C137" t="s">
        <v>321</v>
      </c>
      <c r="D137" t="s">
        <v>378</v>
      </c>
      <c r="E137">
        <v>843</v>
      </c>
      <c r="F137">
        <v>33</v>
      </c>
      <c r="G137" s="1">
        <v>27819</v>
      </c>
      <c r="H137" s="2" t="s">
        <v>2</v>
      </c>
      <c r="I137" s="2" t="s">
        <v>4</v>
      </c>
      <c r="J137">
        <v>94</v>
      </c>
      <c r="K137" s="13">
        <f>SUM(E$127:E137)/($M$7*5280)</f>
        <v>0.033322952351292436</v>
      </c>
    </row>
    <row r="138" spans="1:11" ht="14.25">
      <c r="A138" s="3" t="s">
        <v>100</v>
      </c>
      <c r="B138" s="2">
        <v>3</v>
      </c>
      <c r="C138" t="s">
        <v>379</v>
      </c>
      <c r="D138" t="s">
        <v>380</v>
      </c>
      <c r="E138" s="1">
        <v>1047</v>
      </c>
      <c r="F138">
        <v>36</v>
      </c>
      <c r="G138" s="1">
        <v>37692</v>
      </c>
      <c r="H138" s="2" t="s">
        <v>2</v>
      </c>
      <c r="I138" s="2" t="s">
        <v>4</v>
      </c>
      <c r="J138">
        <v>94</v>
      </c>
      <c r="K138" s="13">
        <f>SUM(E$127:E138)/($M$7*5280)</f>
        <v>0.03642834897895627</v>
      </c>
    </row>
    <row r="139" spans="1:11" ht="14.25">
      <c r="A139" s="3" t="s">
        <v>122</v>
      </c>
      <c r="B139" s="2">
        <v>2</v>
      </c>
      <c r="C139" t="s">
        <v>393</v>
      </c>
      <c r="D139" t="s">
        <v>394</v>
      </c>
      <c r="E139" s="1">
        <v>1031</v>
      </c>
      <c r="F139">
        <v>33</v>
      </c>
      <c r="G139" s="1">
        <v>34023</v>
      </c>
      <c r="H139" s="2" t="s">
        <v>2</v>
      </c>
      <c r="I139" s="2" t="s">
        <v>4</v>
      </c>
      <c r="J139">
        <v>94</v>
      </c>
      <c r="K139" s="13">
        <f>SUM(E$127:E139)/($M$7*5280)</f>
        <v>0.03948628968871884</v>
      </c>
    </row>
    <row r="140" spans="1:11" ht="14.25">
      <c r="A140" s="3" t="s">
        <v>129</v>
      </c>
      <c r="B140" s="2">
        <v>1</v>
      </c>
      <c r="C140" t="s">
        <v>360</v>
      </c>
      <c r="D140" t="s">
        <v>321</v>
      </c>
      <c r="E140">
        <v>900</v>
      </c>
      <c r="F140">
        <v>15</v>
      </c>
      <c r="G140" s="1">
        <v>13500</v>
      </c>
      <c r="H140" s="2" t="s">
        <v>2</v>
      </c>
      <c r="I140" s="2" t="s">
        <v>4</v>
      </c>
      <c r="J140">
        <v>94</v>
      </c>
      <c r="K140" s="13">
        <f>SUM(E$127:E140)/($M$7*5280)</f>
        <v>0.042155685070664826</v>
      </c>
    </row>
    <row r="141" spans="1:11" ht="14.25">
      <c r="A141" s="3" t="s">
        <v>131</v>
      </c>
      <c r="B141" s="2">
        <v>4</v>
      </c>
      <c r="C141" t="s">
        <v>400</v>
      </c>
      <c r="D141" t="s">
        <v>401</v>
      </c>
      <c r="E141" s="1">
        <v>1220</v>
      </c>
      <c r="F141">
        <v>18</v>
      </c>
      <c r="G141" s="1">
        <v>21960</v>
      </c>
      <c r="H141" s="2" t="s">
        <v>2</v>
      </c>
      <c r="I141" s="2" t="s">
        <v>4</v>
      </c>
      <c r="J141">
        <v>94</v>
      </c>
      <c r="K141" s="13">
        <f>SUM(E$127:E141)/($M$7*5280)</f>
        <v>0.04577419881063606</v>
      </c>
    </row>
    <row r="142" spans="1:11" ht="14.25">
      <c r="A142" s="3" t="s">
        <v>140</v>
      </c>
      <c r="B142" s="2" t="s">
        <v>5</v>
      </c>
      <c r="C142" t="s">
        <v>388</v>
      </c>
      <c r="D142" t="s">
        <v>321</v>
      </c>
      <c r="E142">
        <v>723</v>
      </c>
      <c r="F142">
        <v>25</v>
      </c>
      <c r="G142" s="1">
        <v>18075</v>
      </c>
      <c r="H142" s="2" t="s">
        <v>2</v>
      </c>
      <c r="I142" s="2" t="s">
        <v>4</v>
      </c>
      <c r="J142">
        <v>94</v>
      </c>
      <c r="K142" s="13">
        <f>SUM(E$127:E142)/($M$7*5280)</f>
        <v>0.04791861310079933</v>
      </c>
    </row>
    <row r="143" spans="1:11" ht="14.25">
      <c r="A143" s="3" t="s">
        <v>149</v>
      </c>
      <c r="B143" s="2">
        <v>1</v>
      </c>
      <c r="C143" t="s">
        <v>625</v>
      </c>
      <c r="D143" t="s">
        <v>418</v>
      </c>
      <c r="E143">
        <v>200</v>
      </c>
      <c r="F143">
        <v>28</v>
      </c>
      <c r="G143" s="1">
        <v>5600</v>
      </c>
      <c r="H143" s="2" t="s">
        <v>2</v>
      </c>
      <c r="I143" s="2" t="s">
        <v>4</v>
      </c>
      <c r="J143">
        <v>94</v>
      </c>
      <c r="K143" s="13">
        <f>SUM(E$127:E143)/($M$7*5280)</f>
        <v>0.04851181207456511</v>
      </c>
    </row>
    <row r="144" spans="1:11" ht="14.25">
      <c r="A144" s="3" t="s">
        <v>154</v>
      </c>
      <c r="B144" s="2">
        <v>1</v>
      </c>
      <c r="C144" t="s">
        <v>613</v>
      </c>
      <c r="D144" t="s">
        <v>424</v>
      </c>
      <c r="E144">
        <v>210</v>
      </c>
      <c r="F144">
        <v>25</v>
      </c>
      <c r="G144" s="1">
        <v>5250</v>
      </c>
      <c r="H144" s="2" t="s">
        <v>2</v>
      </c>
      <c r="I144" s="2" t="s">
        <v>4</v>
      </c>
      <c r="J144">
        <v>94</v>
      </c>
      <c r="K144" s="13">
        <f>SUM(E$127:E144)/($M$7*5280)</f>
        <v>0.049134670997019174</v>
      </c>
    </row>
    <row r="145" spans="1:11" ht="14.25">
      <c r="A145" s="3" t="s">
        <v>163</v>
      </c>
      <c r="B145" s="2">
        <v>1</v>
      </c>
      <c r="C145" t="s">
        <v>634</v>
      </c>
      <c r="D145" t="s">
        <v>321</v>
      </c>
      <c r="E145">
        <v>466</v>
      </c>
      <c r="F145">
        <v>29</v>
      </c>
      <c r="G145" s="1">
        <v>13514</v>
      </c>
      <c r="H145" s="2" t="s">
        <v>2</v>
      </c>
      <c r="I145" s="2" t="s">
        <v>4</v>
      </c>
      <c r="J145">
        <v>94</v>
      </c>
      <c r="K145" s="13">
        <f>SUM(E$127:E145)/($M$7*5280)</f>
        <v>0.050516824605893434</v>
      </c>
    </row>
    <row r="146" spans="1:11" ht="14.25">
      <c r="A146" s="3" t="s">
        <v>174</v>
      </c>
      <c r="B146" s="2">
        <v>1</v>
      </c>
      <c r="C146" t="s">
        <v>575</v>
      </c>
      <c r="D146" t="s">
        <v>321</v>
      </c>
      <c r="E146">
        <v>335</v>
      </c>
      <c r="F146">
        <v>20</v>
      </c>
      <c r="G146" s="1">
        <v>6700</v>
      </c>
      <c r="H146" s="2" t="s">
        <v>2</v>
      </c>
      <c r="I146" s="2" t="s">
        <v>4</v>
      </c>
      <c r="J146">
        <v>94</v>
      </c>
      <c r="K146" s="13">
        <f>SUM(E$127:E146)/($M$7*5280)</f>
        <v>0.051510432886951105</v>
      </c>
    </row>
    <row r="147" spans="1:11" ht="14.25">
      <c r="A147" s="3" t="s">
        <v>180</v>
      </c>
      <c r="B147" s="2" t="s">
        <v>16</v>
      </c>
      <c r="C147" t="s">
        <v>442</v>
      </c>
      <c r="D147" t="s">
        <v>443</v>
      </c>
      <c r="E147" s="1">
        <v>2100</v>
      </c>
      <c r="F147">
        <v>20</v>
      </c>
      <c r="G147" s="1">
        <v>42000</v>
      </c>
      <c r="H147" s="2" t="s">
        <v>2</v>
      </c>
      <c r="I147" s="2" t="s">
        <v>4</v>
      </c>
      <c r="J147">
        <v>94</v>
      </c>
      <c r="K147" s="13">
        <f>SUM(E$127:E147)/($M$7*5280)</f>
        <v>0.05773902211149175</v>
      </c>
    </row>
    <row r="148" spans="1:11" ht="14.25">
      <c r="A148" s="3" t="s">
        <v>180</v>
      </c>
      <c r="B148" s="2">
        <v>3</v>
      </c>
      <c r="C148" t="s">
        <v>444</v>
      </c>
      <c r="D148" t="s">
        <v>445</v>
      </c>
      <c r="E148" s="1">
        <v>1094</v>
      </c>
      <c r="F148">
        <v>20</v>
      </c>
      <c r="G148" s="1">
        <v>21880</v>
      </c>
      <c r="H148" s="2" t="s">
        <v>2</v>
      </c>
      <c r="I148" s="2" t="s">
        <v>4</v>
      </c>
      <c r="J148">
        <v>94</v>
      </c>
      <c r="K148" s="13">
        <f>SUM(E$127:E148)/($M$7*5280)</f>
        <v>0.06098382049799054</v>
      </c>
    </row>
    <row r="149" spans="1:11" ht="14.25">
      <c r="A149" s="3" t="s">
        <v>183</v>
      </c>
      <c r="B149" s="2">
        <v>1</v>
      </c>
      <c r="C149" t="s">
        <v>642</v>
      </c>
      <c r="D149" t="s">
        <v>321</v>
      </c>
      <c r="E149">
        <v>505</v>
      </c>
      <c r="F149">
        <v>25</v>
      </c>
      <c r="G149" s="1">
        <v>12625</v>
      </c>
      <c r="H149" s="2" t="s">
        <v>2</v>
      </c>
      <c r="I149" s="2" t="s">
        <v>4</v>
      </c>
      <c r="J149">
        <v>94</v>
      </c>
      <c r="K149" s="13">
        <f>SUM(E$127:E149)/($M$7*5280)</f>
        <v>0.06248164790674912</v>
      </c>
    </row>
    <row r="150" spans="1:11" ht="14.25">
      <c r="A150" s="3" t="s">
        <v>230</v>
      </c>
      <c r="B150" s="2">
        <v>1</v>
      </c>
      <c r="C150" t="s">
        <v>334</v>
      </c>
      <c r="D150" t="s">
        <v>351</v>
      </c>
      <c r="E150">
        <v>195</v>
      </c>
      <c r="F150">
        <v>55</v>
      </c>
      <c r="G150" s="1">
        <v>10725</v>
      </c>
      <c r="H150" s="2" t="s">
        <v>2</v>
      </c>
      <c r="I150" s="2" t="s">
        <v>4</v>
      </c>
      <c r="J150">
        <v>94</v>
      </c>
      <c r="K150" s="13">
        <f>SUM(E$127:E150)/($M$7*5280)</f>
        <v>0.06306001690617075</v>
      </c>
    </row>
    <row r="151" spans="1:11" ht="14.25">
      <c r="A151" s="3" t="s">
        <v>239</v>
      </c>
      <c r="B151" s="2">
        <v>1</v>
      </c>
      <c r="C151" t="s">
        <v>579</v>
      </c>
      <c r="D151" t="s">
        <v>321</v>
      </c>
      <c r="E151">
        <v>285</v>
      </c>
      <c r="F151">
        <v>20</v>
      </c>
      <c r="G151" s="1">
        <v>5700</v>
      </c>
      <c r="H151" s="2" t="s">
        <v>2</v>
      </c>
      <c r="I151" s="2" t="s">
        <v>4</v>
      </c>
      <c r="J151">
        <v>94</v>
      </c>
      <c r="K151" s="13">
        <f>SUM(E$127:E151)/($M$7*5280)</f>
        <v>0.06390532544378698</v>
      </c>
    </row>
    <row r="152" spans="1:11" ht="14.25">
      <c r="A152" s="3" t="s">
        <v>289</v>
      </c>
      <c r="B152" s="2">
        <v>1</v>
      </c>
      <c r="C152" t="s">
        <v>563</v>
      </c>
      <c r="D152" t="s">
        <v>321</v>
      </c>
      <c r="E152">
        <v>538</v>
      </c>
      <c r="F152">
        <v>25</v>
      </c>
      <c r="G152" s="1">
        <v>13450</v>
      </c>
      <c r="H152" s="2" t="s">
        <v>2</v>
      </c>
      <c r="I152" s="2" t="s">
        <v>4</v>
      </c>
      <c r="J152">
        <v>94</v>
      </c>
      <c r="K152" s="13">
        <f>SUM(E$127:E152)/($M$7*5280)</f>
        <v>0.06550103068321692</v>
      </c>
    </row>
    <row r="153" spans="1:11" ht="14.25">
      <c r="A153" s="3" t="s">
        <v>41</v>
      </c>
      <c r="B153" s="2" t="s">
        <v>7</v>
      </c>
      <c r="C153" t="s">
        <v>394</v>
      </c>
      <c r="D153" t="s">
        <v>329</v>
      </c>
      <c r="E153" s="1">
        <v>1242</v>
      </c>
      <c r="F153">
        <v>33</v>
      </c>
      <c r="G153" s="1">
        <v>40986</v>
      </c>
      <c r="H153" s="2" t="s">
        <v>2</v>
      </c>
      <c r="I153" s="2" t="s">
        <v>4</v>
      </c>
      <c r="J153">
        <v>93</v>
      </c>
      <c r="K153" s="13">
        <f>SUM(E$127:E153)/($M$7*5280)</f>
        <v>0.06918479631030239</v>
      </c>
    </row>
    <row r="154" spans="1:11" ht="14.25">
      <c r="A154" s="3" t="s">
        <v>41</v>
      </c>
      <c r="B154" s="2">
        <v>5</v>
      </c>
      <c r="C154" t="s">
        <v>330</v>
      </c>
      <c r="D154" t="s">
        <v>331</v>
      </c>
      <c r="E154">
        <v>846</v>
      </c>
      <c r="F154">
        <v>33</v>
      </c>
      <c r="G154" s="1">
        <v>27918</v>
      </c>
      <c r="H154" s="2" t="s">
        <v>2</v>
      </c>
      <c r="I154" s="2" t="s">
        <v>4</v>
      </c>
      <c r="J154">
        <v>93</v>
      </c>
      <c r="K154" s="13">
        <f>SUM(E$127:E154)/($M$7*5280)</f>
        <v>0.07169402796933161</v>
      </c>
    </row>
    <row r="155" spans="1:11" ht="14.25">
      <c r="A155" s="3" t="s">
        <v>44</v>
      </c>
      <c r="B155" s="2">
        <v>1</v>
      </c>
      <c r="C155" t="s">
        <v>585</v>
      </c>
      <c r="D155" t="s">
        <v>321</v>
      </c>
      <c r="E155">
        <v>610</v>
      </c>
      <c r="F155">
        <v>25</v>
      </c>
      <c r="G155" s="1">
        <v>15250</v>
      </c>
      <c r="H155" s="2" t="s">
        <v>2</v>
      </c>
      <c r="I155" s="2" t="s">
        <v>4</v>
      </c>
      <c r="J155">
        <v>93</v>
      </c>
      <c r="K155" s="13">
        <f>SUM(E$127:E155)/($M$7*5280)</f>
        <v>0.07350328483931723</v>
      </c>
    </row>
    <row r="156" spans="1:11" ht="14.25">
      <c r="A156" s="3" t="s">
        <v>49</v>
      </c>
      <c r="B156" s="2" t="s">
        <v>8</v>
      </c>
      <c r="C156" t="s">
        <v>587</v>
      </c>
      <c r="D156" t="s">
        <v>336</v>
      </c>
      <c r="E156">
        <v>991</v>
      </c>
      <c r="F156">
        <v>32</v>
      </c>
      <c r="G156" s="1">
        <v>31712</v>
      </c>
      <c r="H156" s="2" t="s">
        <v>2</v>
      </c>
      <c r="I156" s="2" t="s">
        <v>3</v>
      </c>
      <c r="J156">
        <v>93</v>
      </c>
      <c r="K156" s="13">
        <f>SUM(E$127:E156)/($M$7*5280)</f>
        <v>0.07644258575432665</v>
      </c>
    </row>
    <row r="157" spans="1:11" ht="14.25">
      <c r="A157" s="3" t="s">
        <v>49</v>
      </c>
      <c r="B157" s="2">
        <v>4</v>
      </c>
      <c r="C157" t="s">
        <v>338</v>
      </c>
      <c r="D157" t="s">
        <v>339</v>
      </c>
      <c r="E157" s="1">
        <v>1077</v>
      </c>
      <c r="F157">
        <v>32</v>
      </c>
      <c r="G157" s="1">
        <v>34464</v>
      </c>
      <c r="H157" s="2" t="s">
        <v>2</v>
      </c>
      <c r="I157" s="2" t="s">
        <v>4</v>
      </c>
      <c r="J157">
        <v>93</v>
      </c>
      <c r="K157" s="13">
        <f>SUM(E$127:E157)/($M$7*5280)</f>
        <v>0.07963696222805534</v>
      </c>
    </row>
    <row r="158" spans="1:11" ht="14.25">
      <c r="A158" s="3" t="s">
        <v>63</v>
      </c>
      <c r="B158" s="2">
        <v>1</v>
      </c>
      <c r="C158" t="s">
        <v>593</v>
      </c>
      <c r="D158" t="s">
        <v>321</v>
      </c>
      <c r="E158">
        <v>396</v>
      </c>
      <c r="F158">
        <v>30</v>
      </c>
      <c r="G158" s="1">
        <v>11880</v>
      </c>
      <c r="H158" s="2" t="s">
        <v>2</v>
      </c>
      <c r="I158" s="2" t="s">
        <v>4</v>
      </c>
      <c r="J158">
        <v>93</v>
      </c>
      <c r="K158" s="13">
        <f>SUM(E$127:E158)/($M$7*5280)</f>
        <v>0.08081149619611158</v>
      </c>
    </row>
    <row r="159" spans="1:11" ht="14.25">
      <c r="A159" s="3" t="s">
        <v>66</v>
      </c>
      <c r="B159" s="2">
        <v>1</v>
      </c>
      <c r="C159" t="s">
        <v>363</v>
      </c>
      <c r="D159" t="s">
        <v>349</v>
      </c>
      <c r="E159" s="1">
        <v>4485</v>
      </c>
      <c r="F159">
        <v>20</v>
      </c>
      <c r="G159" s="1">
        <v>89700</v>
      </c>
      <c r="H159" s="2" t="s">
        <v>2</v>
      </c>
      <c r="I159" s="2" t="s">
        <v>4</v>
      </c>
      <c r="J159">
        <v>93</v>
      </c>
      <c r="K159" s="13">
        <f>SUM(E$127:E159)/($M$7*5280)</f>
        <v>0.0941139831828091</v>
      </c>
    </row>
    <row r="160" spans="1:11" ht="14.25">
      <c r="A160" s="3" t="s">
        <v>69</v>
      </c>
      <c r="B160" s="2" t="s">
        <v>9</v>
      </c>
      <c r="C160" t="s">
        <v>359</v>
      </c>
      <c r="D160" t="s">
        <v>360</v>
      </c>
      <c r="E160" s="1">
        <v>2460</v>
      </c>
      <c r="F160">
        <v>21</v>
      </c>
      <c r="G160" s="1">
        <v>51660</v>
      </c>
      <c r="H160" s="2" t="s">
        <v>2</v>
      </c>
      <c r="I160" s="2" t="s">
        <v>4</v>
      </c>
      <c r="J160">
        <v>93</v>
      </c>
      <c r="K160" s="13">
        <f>SUM(E$127:E160)/($M$7*5280)</f>
        <v>0.10141033056012813</v>
      </c>
    </row>
    <row r="161" spans="1:11" ht="14.25">
      <c r="A161" s="3" t="s">
        <v>75</v>
      </c>
      <c r="B161" s="2">
        <v>1</v>
      </c>
      <c r="C161" t="s">
        <v>382</v>
      </c>
      <c r="D161" t="s">
        <v>321</v>
      </c>
      <c r="E161">
        <v>540</v>
      </c>
      <c r="F161">
        <v>27</v>
      </c>
      <c r="G161" s="1">
        <v>14580</v>
      </c>
      <c r="H161" s="2" t="s">
        <v>2</v>
      </c>
      <c r="I161" s="2" t="s">
        <v>3</v>
      </c>
      <c r="J161">
        <v>93</v>
      </c>
      <c r="K161" s="13">
        <f>SUM(E$127:E161)/($M$7*5280)</f>
        <v>0.10301196778929572</v>
      </c>
    </row>
    <row r="162" spans="1:11" ht="14.25">
      <c r="A162" s="3" t="s">
        <v>79</v>
      </c>
      <c r="B162" s="2">
        <v>1</v>
      </c>
      <c r="C162" t="s">
        <v>334</v>
      </c>
      <c r="D162" t="s">
        <v>366</v>
      </c>
      <c r="E162">
        <v>487</v>
      </c>
      <c r="F162">
        <v>21</v>
      </c>
      <c r="G162" s="1">
        <v>10227</v>
      </c>
      <c r="H162" s="2" t="s">
        <v>2</v>
      </c>
      <c r="I162" s="2" t="s">
        <v>4</v>
      </c>
      <c r="J162">
        <v>93</v>
      </c>
      <c r="K162" s="13">
        <f>SUM(E$127:E162)/($M$7*5280)</f>
        <v>0.10445640729041539</v>
      </c>
    </row>
    <row r="163" spans="1:11" ht="14.25">
      <c r="A163" s="3" t="s">
        <v>100</v>
      </c>
      <c r="B163" s="2">
        <v>4</v>
      </c>
      <c r="C163" t="s">
        <v>380</v>
      </c>
      <c r="D163" t="s">
        <v>381</v>
      </c>
      <c r="E163">
        <v>950</v>
      </c>
      <c r="F163">
        <v>33</v>
      </c>
      <c r="G163" s="1">
        <v>31350</v>
      </c>
      <c r="H163" s="2" t="s">
        <v>2</v>
      </c>
      <c r="I163" s="2" t="s">
        <v>4</v>
      </c>
      <c r="J163">
        <v>93</v>
      </c>
      <c r="K163" s="13">
        <f>SUM(E$127:E163)/($M$7*5280)</f>
        <v>0.10727410241580282</v>
      </c>
    </row>
    <row r="164" spans="1:11" ht="14.25">
      <c r="A164" s="3" t="s">
        <v>104</v>
      </c>
      <c r="B164" s="2">
        <v>1</v>
      </c>
      <c r="C164" t="s">
        <v>606</v>
      </c>
      <c r="D164" t="s">
        <v>382</v>
      </c>
      <c r="E164" s="1">
        <v>1180</v>
      </c>
      <c r="F164">
        <v>26</v>
      </c>
      <c r="G164" s="1">
        <v>30680</v>
      </c>
      <c r="H164" s="2" t="s">
        <v>2</v>
      </c>
      <c r="I164" s="2" t="s">
        <v>3</v>
      </c>
      <c r="J164">
        <v>93</v>
      </c>
      <c r="K164" s="13">
        <f>SUM(E$127:E164)/($M$7*5280)</f>
        <v>0.11077397636102089</v>
      </c>
    </row>
    <row r="165" spans="1:11" ht="14.25">
      <c r="A165" s="3" t="s">
        <v>120</v>
      </c>
      <c r="B165" s="2">
        <v>2</v>
      </c>
      <c r="C165" t="s">
        <v>613</v>
      </c>
      <c r="D165" t="s">
        <v>321</v>
      </c>
      <c r="E165" s="1">
        <v>1090</v>
      </c>
      <c r="F165">
        <v>29</v>
      </c>
      <c r="G165" s="1">
        <v>31610</v>
      </c>
      <c r="H165" s="2" t="s">
        <v>2</v>
      </c>
      <c r="I165" s="2" t="s">
        <v>4</v>
      </c>
      <c r="J165">
        <v>93</v>
      </c>
      <c r="K165" s="13">
        <f>SUM(E$127:E165)/($M$7*5280)</f>
        <v>0.11400691076804437</v>
      </c>
    </row>
    <row r="166" spans="1:11" ht="14.25">
      <c r="A166" s="3" t="s">
        <v>132</v>
      </c>
      <c r="B166" s="2">
        <v>1</v>
      </c>
      <c r="C166" t="s">
        <v>617</v>
      </c>
      <c r="D166" t="s">
        <v>321</v>
      </c>
      <c r="E166">
        <v>620</v>
      </c>
      <c r="F166">
        <v>18</v>
      </c>
      <c r="G166" s="1">
        <v>11160</v>
      </c>
      <c r="H166" s="2" t="s">
        <v>2</v>
      </c>
      <c r="I166" s="2" t="s">
        <v>4</v>
      </c>
      <c r="J166">
        <v>93</v>
      </c>
      <c r="K166" s="13">
        <f>SUM(E$127:E166)/($M$7*5280)</f>
        <v>0.11584582758671827</v>
      </c>
    </row>
    <row r="167" spans="1:11" ht="14.25">
      <c r="A167" s="3" t="s">
        <v>148</v>
      </c>
      <c r="B167" s="2">
        <v>2</v>
      </c>
      <c r="C167" t="s">
        <v>624</v>
      </c>
      <c r="D167" t="s">
        <v>334</v>
      </c>
      <c r="E167">
        <v>425</v>
      </c>
      <c r="F167">
        <v>23</v>
      </c>
      <c r="G167" s="1">
        <v>9775</v>
      </c>
      <c r="H167" s="2" t="s">
        <v>2</v>
      </c>
      <c r="I167" s="2" t="s">
        <v>4</v>
      </c>
      <c r="J167">
        <v>93</v>
      </c>
      <c r="K167" s="13">
        <f>SUM(E$127:E167)/($M$7*5280)</f>
        <v>0.11710637540597055</v>
      </c>
    </row>
    <row r="168" spans="1:11" ht="14.25">
      <c r="A168" s="3" t="s">
        <v>153</v>
      </c>
      <c r="B168" s="2">
        <v>1</v>
      </c>
      <c r="C168" t="s">
        <v>628</v>
      </c>
      <c r="D168" t="s">
        <v>334</v>
      </c>
      <c r="E168">
        <v>400</v>
      </c>
      <c r="F168">
        <v>15</v>
      </c>
      <c r="G168" s="1">
        <v>6000</v>
      </c>
      <c r="H168" s="2" t="s">
        <v>2</v>
      </c>
      <c r="I168" s="2" t="s">
        <v>4</v>
      </c>
      <c r="J168">
        <v>93</v>
      </c>
      <c r="K168" s="13">
        <f>SUM(E$127:E168)/($M$7*5280)</f>
        <v>0.11829277335350209</v>
      </c>
    </row>
    <row r="169" spans="1:11" ht="14.25">
      <c r="A169" s="3" t="s">
        <v>154</v>
      </c>
      <c r="B169" s="2">
        <v>2</v>
      </c>
      <c r="C169" t="s">
        <v>425</v>
      </c>
      <c r="D169" t="s">
        <v>416</v>
      </c>
      <c r="E169">
        <v>320</v>
      </c>
      <c r="F169">
        <v>29</v>
      </c>
      <c r="G169" s="1">
        <v>9280</v>
      </c>
      <c r="H169" s="2" t="s">
        <v>2</v>
      </c>
      <c r="I169" s="2" t="s">
        <v>4</v>
      </c>
      <c r="J169">
        <v>93</v>
      </c>
      <c r="K169" s="13">
        <f>SUM(E$127:E169)/($M$7*5280)</f>
        <v>0.11924189171152734</v>
      </c>
    </row>
    <row r="170" spans="1:11" ht="14.25">
      <c r="A170" s="3" t="s">
        <v>161</v>
      </c>
      <c r="B170" s="2">
        <v>1</v>
      </c>
      <c r="C170" t="s">
        <v>520</v>
      </c>
      <c r="D170" t="s">
        <v>321</v>
      </c>
      <c r="E170">
        <v>230</v>
      </c>
      <c r="F170">
        <v>31</v>
      </c>
      <c r="G170" s="1">
        <v>7130</v>
      </c>
      <c r="H170" s="2" t="s">
        <v>2</v>
      </c>
      <c r="I170" s="2" t="s">
        <v>4</v>
      </c>
      <c r="J170">
        <v>93</v>
      </c>
      <c r="K170" s="13">
        <f>SUM(E$127:E170)/($M$7*5280)</f>
        <v>0.11992407053135798</v>
      </c>
    </row>
    <row r="171" spans="1:11" ht="14.25">
      <c r="A171" s="3" t="s">
        <v>176</v>
      </c>
      <c r="B171" s="2">
        <v>1</v>
      </c>
      <c r="C171" t="s">
        <v>637</v>
      </c>
      <c r="D171" t="s">
        <v>439</v>
      </c>
      <c r="E171" s="1">
        <v>2600</v>
      </c>
      <c r="F171">
        <v>18</v>
      </c>
      <c r="G171" s="1">
        <v>46800</v>
      </c>
      <c r="H171" s="2" t="s">
        <v>2</v>
      </c>
      <c r="I171" s="2" t="s">
        <v>4</v>
      </c>
      <c r="J171">
        <v>93</v>
      </c>
      <c r="K171" s="13">
        <f>SUM(E$127:E171)/($M$7*5280)</f>
        <v>0.12763565719031306</v>
      </c>
    </row>
    <row r="172" spans="1:11" ht="14.25">
      <c r="A172" s="3" t="s">
        <v>186</v>
      </c>
      <c r="B172" s="2">
        <v>1</v>
      </c>
      <c r="C172" t="s">
        <v>360</v>
      </c>
      <c r="D172" t="s">
        <v>449</v>
      </c>
      <c r="E172" s="1">
        <v>1189</v>
      </c>
      <c r="F172">
        <v>19</v>
      </c>
      <c r="G172" s="1">
        <v>22591</v>
      </c>
      <c r="H172" s="2" t="s">
        <v>2</v>
      </c>
      <c r="I172" s="2" t="s">
        <v>4</v>
      </c>
      <c r="J172">
        <v>93</v>
      </c>
      <c r="K172" s="13">
        <f>SUM(E$127:E172)/($M$7*5280)</f>
        <v>0.1311622250893506</v>
      </c>
    </row>
    <row r="173" spans="1:11" ht="14.25">
      <c r="A173" s="3" t="s">
        <v>186</v>
      </c>
      <c r="B173" s="2">
        <v>2</v>
      </c>
      <c r="C173" t="s">
        <v>449</v>
      </c>
      <c r="D173" t="s">
        <v>450</v>
      </c>
      <c r="E173" s="1">
        <v>1000</v>
      </c>
      <c r="F173">
        <v>19</v>
      </c>
      <c r="G173" s="1">
        <v>19000</v>
      </c>
      <c r="H173" s="2" t="s">
        <v>2</v>
      </c>
      <c r="I173" s="2" t="s">
        <v>4</v>
      </c>
      <c r="J173">
        <v>93</v>
      </c>
      <c r="K173" s="13">
        <f>SUM(E$127:E173)/($M$7*5280)</f>
        <v>0.13412821995817947</v>
      </c>
    </row>
    <row r="174" spans="1:11" ht="14.25">
      <c r="A174" s="3" t="s">
        <v>186</v>
      </c>
      <c r="B174" s="2">
        <v>4</v>
      </c>
      <c r="C174" t="s">
        <v>451</v>
      </c>
      <c r="D174" t="s">
        <v>452</v>
      </c>
      <c r="E174" s="1">
        <v>1050</v>
      </c>
      <c r="F174">
        <v>19</v>
      </c>
      <c r="G174" s="1">
        <v>19950</v>
      </c>
      <c r="H174" s="2" t="s">
        <v>2</v>
      </c>
      <c r="I174" s="2" t="s">
        <v>4</v>
      </c>
      <c r="J174">
        <v>93</v>
      </c>
      <c r="K174" s="13">
        <f>SUM(E$127:E174)/($M$7*5280)</f>
        <v>0.13724251457044978</v>
      </c>
    </row>
    <row r="175" spans="1:11" ht="14.25">
      <c r="A175" s="3" t="s">
        <v>263</v>
      </c>
      <c r="B175" s="2">
        <v>1</v>
      </c>
      <c r="C175" t="s">
        <v>664</v>
      </c>
      <c r="D175" t="s">
        <v>321</v>
      </c>
      <c r="E175">
        <v>657</v>
      </c>
      <c r="F175">
        <v>29</v>
      </c>
      <c r="G175" s="1">
        <v>19053</v>
      </c>
      <c r="H175" s="2" t="s">
        <v>2</v>
      </c>
      <c r="I175" s="2" t="s">
        <v>4</v>
      </c>
      <c r="J175">
        <v>93</v>
      </c>
      <c r="K175" s="13">
        <f>SUM(E$127:E175)/($M$7*5280)</f>
        <v>0.13919117319927035</v>
      </c>
    </row>
    <row r="176" spans="1:11" ht="14.25">
      <c r="A176" s="3" t="s">
        <v>264</v>
      </c>
      <c r="B176" s="2">
        <v>1</v>
      </c>
      <c r="C176" t="s">
        <v>655</v>
      </c>
      <c r="D176" t="s">
        <v>321</v>
      </c>
      <c r="E176">
        <v>300</v>
      </c>
      <c r="F176">
        <v>29</v>
      </c>
      <c r="G176" s="1">
        <v>8700</v>
      </c>
      <c r="H176" s="2" t="s">
        <v>2</v>
      </c>
      <c r="I176" s="2" t="s">
        <v>3</v>
      </c>
      <c r="J176">
        <v>93</v>
      </c>
      <c r="K176" s="13">
        <f>SUM(E$127:E176)/($M$7*5280)</f>
        <v>0.14008097165991903</v>
      </c>
    </row>
    <row r="177" spans="1:11" ht="14.25">
      <c r="A177" s="3" t="s">
        <v>299</v>
      </c>
      <c r="B177" s="2">
        <v>1</v>
      </c>
      <c r="C177" t="s">
        <v>676</v>
      </c>
      <c r="D177" t="s">
        <v>321</v>
      </c>
      <c r="E177">
        <v>340</v>
      </c>
      <c r="F177">
        <v>26</v>
      </c>
      <c r="G177" s="1">
        <v>8840</v>
      </c>
      <c r="H177" s="2" t="s">
        <v>2</v>
      </c>
      <c r="I177" s="2" t="s">
        <v>4</v>
      </c>
      <c r="J177">
        <v>93</v>
      </c>
      <c r="K177" s="13">
        <f>SUM(E$127:E177)/($M$7*5280)</f>
        <v>0.14108940991532085</v>
      </c>
    </row>
    <row r="178" spans="1:11" ht="14.25">
      <c r="A178" s="3" t="s">
        <v>301</v>
      </c>
      <c r="B178" s="2">
        <v>2</v>
      </c>
      <c r="C178" t="s">
        <v>554</v>
      </c>
      <c r="D178" t="s">
        <v>553</v>
      </c>
      <c r="E178" s="1">
        <v>1070</v>
      </c>
      <c r="F178">
        <v>17</v>
      </c>
      <c r="G178" s="1">
        <v>18190</v>
      </c>
      <c r="H178" s="2" t="s">
        <v>2</v>
      </c>
      <c r="I178" s="2" t="s">
        <v>4</v>
      </c>
      <c r="J178">
        <v>93</v>
      </c>
      <c r="K178" s="13">
        <f>SUM(E$127:E178)/($M$7*5280)</f>
        <v>0.14426302442496775</v>
      </c>
    </row>
    <row r="179" spans="1:11" ht="14.25">
      <c r="A179" s="3" t="s">
        <v>305</v>
      </c>
      <c r="B179" s="2">
        <v>1</v>
      </c>
      <c r="C179" t="s">
        <v>686</v>
      </c>
      <c r="D179" t="s">
        <v>321</v>
      </c>
      <c r="E179">
        <v>300</v>
      </c>
      <c r="F179">
        <v>22</v>
      </c>
      <c r="G179" s="1">
        <v>6600</v>
      </c>
      <c r="H179" s="2" t="s">
        <v>2</v>
      </c>
      <c r="I179" s="2" t="s">
        <v>3</v>
      </c>
      <c r="J179">
        <v>93</v>
      </c>
      <c r="K179" s="13">
        <f>SUM(E$127:E179)/($M$7*5280)</f>
        <v>0.1451528228856164</v>
      </c>
    </row>
    <row r="180" spans="1:11" ht="14.25">
      <c r="A180" s="3" t="s">
        <v>70</v>
      </c>
      <c r="B180" s="2">
        <v>1</v>
      </c>
      <c r="C180" t="s">
        <v>582</v>
      </c>
      <c r="D180" t="s">
        <v>364</v>
      </c>
      <c r="E180">
        <v>205</v>
      </c>
      <c r="F180">
        <v>29</v>
      </c>
      <c r="G180" s="1">
        <v>5945</v>
      </c>
      <c r="H180" s="2" t="s">
        <v>2</v>
      </c>
      <c r="I180" s="2" t="s">
        <v>3</v>
      </c>
      <c r="J180">
        <v>92</v>
      </c>
      <c r="K180" s="13">
        <f>SUM(E$127:E180)/($M$7*5280)</f>
        <v>0.14576085183372633</v>
      </c>
    </row>
    <row r="181" spans="1:11" ht="14.25">
      <c r="A181" s="3" t="s">
        <v>88</v>
      </c>
      <c r="B181" s="2">
        <v>1</v>
      </c>
      <c r="C181" t="s">
        <v>331</v>
      </c>
      <c r="D181" t="s">
        <v>321</v>
      </c>
      <c r="E181">
        <v>203</v>
      </c>
      <c r="F181">
        <v>27</v>
      </c>
      <c r="G181" s="1">
        <v>5481</v>
      </c>
      <c r="H181" s="2" t="s">
        <v>2</v>
      </c>
      <c r="I181" s="2" t="s">
        <v>4</v>
      </c>
      <c r="J181">
        <v>92</v>
      </c>
      <c r="K181" s="13">
        <f>SUM(E$127:E181)/($M$7*5280)</f>
        <v>0.1463629487920986</v>
      </c>
    </row>
    <row r="182" spans="1:11" ht="14.25">
      <c r="A182" s="3" t="s">
        <v>100</v>
      </c>
      <c r="B182" s="2">
        <v>2</v>
      </c>
      <c r="C182" t="s">
        <v>378</v>
      </c>
      <c r="D182" t="s">
        <v>379</v>
      </c>
      <c r="E182" s="1">
        <v>1635</v>
      </c>
      <c r="F182">
        <v>36</v>
      </c>
      <c r="G182" s="1">
        <v>58860</v>
      </c>
      <c r="H182" s="2" t="s">
        <v>2</v>
      </c>
      <c r="I182" s="2" t="s">
        <v>3</v>
      </c>
      <c r="J182">
        <v>92</v>
      </c>
      <c r="K182" s="13">
        <f>SUM(E$127:E182)/($M$7*5280)</f>
        <v>0.1512123504026338</v>
      </c>
    </row>
    <row r="183" spans="1:11" ht="14.25">
      <c r="A183" s="3" t="s">
        <v>107</v>
      </c>
      <c r="B183" s="2">
        <v>1</v>
      </c>
      <c r="C183" t="s">
        <v>609</v>
      </c>
      <c r="D183" t="s">
        <v>321</v>
      </c>
      <c r="E183">
        <v>168</v>
      </c>
      <c r="F183">
        <v>25</v>
      </c>
      <c r="G183" s="1">
        <v>4200</v>
      </c>
      <c r="H183" s="2" t="s">
        <v>2</v>
      </c>
      <c r="I183" s="2" t="s">
        <v>3</v>
      </c>
      <c r="J183">
        <v>92</v>
      </c>
      <c r="K183" s="13">
        <f>SUM(E$127:E183)/($M$7*5280)</f>
        <v>0.15171063754059705</v>
      </c>
    </row>
    <row r="184" spans="1:11" ht="14.25">
      <c r="A184" s="3" t="s">
        <v>148</v>
      </c>
      <c r="B184" s="2">
        <v>1</v>
      </c>
      <c r="C184" t="s">
        <v>623</v>
      </c>
      <c r="D184" t="s">
        <v>417</v>
      </c>
      <c r="E184" s="1">
        <v>1200</v>
      </c>
      <c r="F184">
        <v>22</v>
      </c>
      <c r="G184" s="1">
        <v>26400</v>
      </c>
      <c r="H184" s="2" t="s">
        <v>2</v>
      </c>
      <c r="I184" s="2" t="s">
        <v>4</v>
      </c>
      <c r="J184">
        <v>92</v>
      </c>
      <c r="K184" s="13">
        <f>SUM(E$127:E184)/($M$7*5280)</f>
        <v>0.1552698313831917</v>
      </c>
    </row>
    <row r="185" spans="1:11" ht="14.25">
      <c r="A185" s="3" t="s">
        <v>162</v>
      </c>
      <c r="B185" s="2">
        <v>1</v>
      </c>
      <c r="C185" t="s">
        <v>633</v>
      </c>
      <c r="D185" t="s">
        <v>431</v>
      </c>
      <c r="E185" s="1">
        <v>1988</v>
      </c>
      <c r="F185">
        <v>28</v>
      </c>
      <c r="G185" s="1">
        <v>55664</v>
      </c>
      <c r="H185" s="2" t="s">
        <v>2</v>
      </c>
      <c r="I185" s="2" t="s">
        <v>4</v>
      </c>
      <c r="J185">
        <v>92</v>
      </c>
      <c r="K185" s="13">
        <f>SUM(E$127:E185)/($M$7*5280)</f>
        <v>0.16116622918242351</v>
      </c>
    </row>
    <row r="186" spans="1:11" ht="14.25">
      <c r="A186" s="3" t="s">
        <v>164</v>
      </c>
      <c r="B186" s="2">
        <v>1</v>
      </c>
      <c r="C186" t="s">
        <v>634</v>
      </c>
      <c r="D186" t="s">
        <v>321</v>
      </c>
      <c r="E186">
        <v>365</v>
      </c>
      <c r="F186">
        <v>29</v>
      </c>
      <c r="G186" s="1">
        <v>10585</v>
      </c>
      <c r="H186" s="2" t="s">
        <v>2</v>
      </c>
      <c r="I186" s="2" t="s">
        <v>4</v>
      </c>
      <c r="J186">
        <v>92</v>
      </c>
      <c r="K186" s="13">
        <f>SUM(E$127:E186)/($M$7*5280)</f>
        <v>0.16224881730954605</v>
      </c>
    </row>
    <row r="187" spans="1:11" ht="14.25">
      <c r="A187" s="3" t="s">
        <v>165</v>
      </c>
      <c r="B187" s="2">
        <v>1</v>
      </c>
      <c r="C187" t="s">
        <v>635</v>
      </c>
      <c r="D187" t="s">
        <v>321</v>
      </c>
      <c r="E187">
        <v>208</v>
      </c>
      <c r="F187">
        <v>21</v>
      </c>
      <c r="G187" s="1">
        <v>4368</v>
      </c>
      <c r="H187" s="2" t="s">
        <v>2</v>
      </c>
      <c r="I187" s="2" t="s">
        <v>4</v>
      </c>
      <c r="J187">
        <v>92</v>
      </c>
      <c r="K187" s="13">
        <f>SUM(E$127:E187)/($M$7*5280)</f>
        <v>0.16286574424226247</v>
      </c>
    </row>
    <row r="188" spans="1:11" ht="14.25">
      <c r="A188" s="3" t="s">
        <v>181</v>
      </c>
      <c r="B188" s="2">
        <v>1</v>
      </c>
      <c r="C188" t="s">
        <v>640</v>
      </c>
      <c r="D188" t="s">
        <v>446</v>
      </c>
      <c r="E188" s="1">
        <v>1530</v>
      </c>
      <c r="F188">
        <v>15</v>
      </c>
      <c r="G188" s="1">
        <v>22950</v>
      </c>
      <c r="H188" s="2" t="s">
        <v>2</v>
      </c>
      <c r="I188" s="2" t="s">
        <v>3</v>
      </c>
      <c r="J188">
        <v>92</v>
      </c>
      <c r="K188" s="13">
        <f>SUM(E$127:E188)/($M$7*5280)</f>
        <v>0.16740371639157064</v>
      </c>
    </row>
    <row r="189" spans="1:11" ht="14.25">
      <c r="A189" s="3" t="s">
        <v>204</v>
      </c>
      <c r="B189" s="2">
        <v>1</v>
      </c>
      <c r="C189" t="s">
        <v>606</v>
      </c>
      <c r="D189" t="s">
        <v>469</v>
      </c>
      <c r="E189" s="1">
        <v>1380</v>
      </c>
      <c r="F189">
        <v>25</v>
      </c>
      <c r="G189" s="1">
        <v>34500</v>
      </c>
      <c r="H189" s="2" t="s">
        <v>2</v>
      </c>
      <c r="I189" s="2" t="s">
        <v>4</v>
      </c>
      <c r="J189">
        <v>92</v>
      </c>
      <c r="K189" s="13">
        <f>SUM(E$127:E189)/($M$7*5280)</f>
        <v>0.17149678931055448</v>
      </c>
    </row>
    <row r="190" spans="1:11" ht="14.25">
      <c r="A190" s="3" t="s">
        <v>212</v>
      </c>
      <c r="B190" s="2">
        <v>1</v>
      </c>
      <c r="C190" t="s">
        <v>325</v>
      </c>
      <c r="D190" t="s">
        <v>321</v>
      </c>
      <c r="E190">
        <v>180</v>
      </c>
      <c r="F190">
        <v>24</v>
      </c>
      <c r="G190" s="1">
        <v>4320</v>
      </c>
      <c r="H190" s="2" t="s">
        <v>2</v>
      </c>
      <c r="I190" s="2" t="s">
        <v>3</v>
      </c>
      <c r="J190">
        <v>92</v>
      </c>
      <c r="K190" s="13">
        <f>SUM(E$127:E190)/($M$7*5280)</f>
        <v>0.1720306683869437</v>
      </c>
    </row>
    <row r="191" spans="1:11" ht="14.25">
      <c r="A191" s="3" t="s">
        <v>220</v>
      </c>
      <c r="B191" s="2">
        <v>1</v>
      </c>
      <c r="C191" t="s">
        <v>325</v>
      </c>
      <c r="D191" t="s">
        <v>499</v>
      </c>
      <c r="E191">
        <v>860</v>
      </c>
      <c r="F191">
        <v>24</v>
      </c>
      <c r="G191" s="1">
        <v>20640</v>
      </c>
      <c r="H191" s="2" t="s">
        <v>2</v>
      </c>
      <c r="I191" s="2" t="s">
        <v>4</v>
      </c>
      <c r="J191">
        <v>92</v>
      </c>
      <c r="K191" s="13">
        <f>SUM(E$127:E191)/($M$7*5280)</f>
        <v>0.17458142397413653</v>
      </c>
    </row>
    <row r="192" spans="1:11" ht="14.25">
      <c r="A192" s="3" t="s">
        <v>221</v>
      </c>
      <c r="B192" s="2">
        <v>2</v>
      </c>
      <c r="C192" t="s">
        <v>500</v>
      </c>
      <c r="D192" t="s">
        <v>321</v>
      </c>
      <c r="E192" s="1">
        <v>1421</v>
      </c>
      <c r="F192">
        <v>18</v>
      </c>
      <c r="G192" s="1">
        <v>25578</v>
      </c>
      <c r="H192" s="2" t="s">
        <v>2</v>
      </c>
      <c r="I192" s="2" t="s">
        <v>4</v>
      </c>
      <c r="J192">
        <v>92</v>
      </c>
      <c r="K192" s="13">
        <f>SUM(E$127:E192)/($M$7*5280)</f>
        <v>0.17879610268274235</v>
      </c>
    </row>
    <row r="193" spans="1:11" ht="14.25">
      <c r="A193" s="3" t="s">
        <v>274</v>
      </c>
      <c r="B193" s="2">
        <v>1</v>
      </c>
      <c r="C193" t="s">
        <v>432</v>
      </c>
      <c r="D193" t="s">
        <v>321</v>
      </c>
      <c r="E193">
        <v>790</v>
      </c>
      <c r="F193">
        <v>19</v>
      </c>
      <c r="G193" s="1">
        <v>15010</v>
      </c>
      <c r="H193" s="2" t="s">
        <v>2</v>
      </c>
      <c r="I193" s="2" t="s">
        <v>4</v>
      </c>
      <c r="J193">
        <v>92</v>
      </c>
      <c r="K193" s="13">
        <f>SUM(E$127:E193)/($M$7*5280)</f>
        <v>0.18113923862911718</v>
      </c>
    </row>
    <row r="194" spans="1:11" ht="14.25">
      <c r="A194" s="3" t="s">
        <v>282</v>
      </c>
      <c r="B194" s="2">
        <v>1</v>
      </c>
      <c r="C194" t="s">
        <v>549</v>
      </c>
      <c r="D194" t="s">
        <v>334</v>
      </c>
      <c r="E194" s="1">
        <v>1780</v>
      </c>
      <c r="F194">
        <v>23</v>
      </c>
      <c r="G194" s="1">
        <v>40940</v>
      </c>
      <c r="H194" s="2" t="s">
        <v>2</v>
      </c>
      <c r="I194" s="2" t="s">
        <v>4</v>
      </c>
      <c r="J194">
        <v>92</v>
      </c>
      <c r="K194" s="13">
        <f>SUM(E$127:E194)/($M$7*5280)</f>
        <v>0.18641870949563258</v>
      </c>
    </row>
    <row r="195" spans="1:11" ht="14.25">
      <c r="A195" s="3" t="s">
        <v>292</v>
      </c>
      <c r="B195" s="2">
        <v>1</v>
      </c>
      <c r="C195" t="s">
        <v>682</v>
      </c>
      <c r="D195" t="s">
        <v>321</v>
      </c>
      <c r="E195">
        <v>240</v>
      </c>
      <c r="F195">
        <v>29</v>
      </c>
      <c r="G195" s="1">
        <v>6960</v>
      </c>
      <c r="H195" s="2" t="s">
        <v>2</v>
      </c>
      <c r="I195" s="2" t="s">
        <v>3</v>
      </c>
      <c r="J195">
        <v>92</v>
      </c>
      <c r="K195" s="13">
        <f>SUM(E$127:E195)/($M$7*5280)</f>
        <v>0.18713054826415151</v>
      </c>
    </row>
    <row r="196" spans="1:11" ht="14.25">
      <c r="A196" s="3" t="s">
        <v>297</v>
      </c>
      <c r="B196" s="2">
        <v>2</v>
      </c>
      <c r="C196" t="s">
        <v>550</v>
      </c>
      <c r="D196" t="s">
        <v>551</v>
      </c>
      <c r="E196" s="1">
        <v>1271</v>
      </c>
      <c r="F196">
        <v>20</v>
      </c>
      <c r="G196" s="1">
        <v>25420</v>
      </c>
      <c r="H196" s="2" t="s">
        <v>2</v>
      </c>
      <c r="I196" s="2" t="s">
        <v>4</v>
      </c>
      <c r="J196">
        <v>92</v>
      </c>
      <c r="K196" s="13">
        <f>SUM(E$127:E196)/($M$7*5280)</f>
        <v>0.190900327742433</v>
      </c>
    </row>
    <row r="197" spans="1:11" ht="14.25">
      <c r="A197" s="3" t="s">
        <v>297</v>
      </c>
      <c r="B197" s="2">
        <v>3</v>
      </c>
      <c r="C197" t="s">
        <v>551</v>
      </c>
      <c r="D197" t="s">
        <v>458</v>
      </c>
      <c r="E197">
        <v>874</v>
      </c>
      <c r="F197">
        <v>20</v>
      </c>
      <c r="G197" s="1">
        <v>17480</v>
      </c>
      <c r="H197" s="2" t="s">
        <v>2</v>
      </c>
      <c r="I197" s="2" t="s">
        <v>4</v>
      </c>
      <c r="J197">
        <v>92</v>
      </c>
      <c r="K197" s="13">
        <f>SUM(E$127:E197)/($M$7*5280)</f>
        <v>0.19349260725778944</v>
      </c>
    </row>
    <row r="198" spans="1:11" ht="14.25">
      <c r="A198" s="3" t="s">
        <v>298</v>
      </c>
      <c r="B198" s="2">
        <v>1</v>
      </c>
      <c r="C198" t="s">
        <v>683</v>
      </c>
      <c r="D198" t="s">
        <v>552</v>
      </c>
      <c r="E198">
        <v>380</v>
      </c>
      <c r="F198">
        <v>18</v>
      </c>
      <c r="G198" s="1">
        <v>6840</v>
      </c>
      <c r="H198" s="2" t="s">
        <v>2</v>
      </c>
      <c r="I198" s="2" t="s">
        <v>4</v>
      </c>
      <c r="J198">
        <v>92</v>
      </c>
      <c r="K198" s="13">
        <f>SUM(E$127:E198)/($M$7*5280)</f>
        <v>0.1946196853079444</v>
      </c>
    </row>
    <row r="199" spans="1:11" ht="14.25">
      <c r="A199" s="3" t="s">
        <v>49</v>
      </c>
      <c r="B199" s="2">
        <v>2</v>
      </c>
      <c r="C199" t="s">
        <v>336</v>
      </c>
      <c r="D199" t="s">
        <v>337</v>
      </c>
      <c r="E199" s="1">
        <v>1573</v>
      </c>
      <c r="F199">
        <v>32</v>
      </c>
      <c r="G199" s="1">
        <v>50336</v>
      </c>
      <c r="H199" s="2" t="s">
        <v>2</v>
      </c>
      <c r="I199" s="2" t="s">
        <v>4</v>
      </c>
      <c r="J199">
        <v>91</v>
      </c>
      <c r="K199" s="13">
        <f>SUM(E$127:E199)/($M$7*5280)</f>
        <v>0.19928519523661223</v>
      </c>
    </row>
    <row r="200" spans="1:11" ht="14.25">
      <c r="A200" s="3" t="s">
        <v>62</v>
      </c>
      <c r="B200" s="2">
        <v>1</v>
      </c>
      <c r="C200" t="s">
        <v>592</v>
      </c>
      <c r="D200" t="s">
        <v>346</v>
      </c>
      <c r="E200">
        <v>250</v>
      </c>
      <c r="F200">
        <v>22</v>
      </c>
      <c r="G200" s="1">
        <v>5500</v>
      </c>
      <c r="H200" s="2" t="s">
        <v>2</v>
      </c>
      <c r="I200" s="2" t="s">
        <v>4</v>
      </c>
      <c r="J200">
        <v>91</v>
      </c>
      <c r="K200" s="13">
        <f>SUM(E$127:E200)/($M$7*5280)</f>
        <v>0.20002669395381947</v>
      </c>
    </row>
    <row r="201" spans="1:11" ht="14.25">
      <c r="A201" s="3" t="s">
        <v>64</v>
      </c>
      <c r="B201" s="2" t="s">
        <v>5</v>
      </c>
      <c r="C201" t="s">
        <v>594</v>
      </c>
      <c r="D201" t="s">
        <v>347</v>
      </c>
      <c r="E201" s="1">
        <v>1092</v>
      </c>
      <c r="F201">
        <v>24</v>
      </c>
      <c r="G201" s="1">
        <v>26901</v>
      </c>
      <c r="H201" s="2" t="s">
        <v>2</v>
      </c>
      <c r="I201" s="2" t="s">
        <v>3</v>
      </c>
      <c r="J201">
        <v>91</v>
      </c>
      <c r="K201" s="13">
        <f>SUM(E$127:E201)/($M$7*5280)</f>
        <v>0.2032655603505806</v>
      </c>
    </row>
    <row r="202" spans="1:11" ht="14.25">
      <c r="A202" s="3" t="s">
        <v>67</v>
      </c>
      <c r="B202" s="2">
        <v>1</v>
      </c>
      <c r="C202" t="s">
        <v>596</v>
      </c>
      <c r="D202" t="s">
        <v>350</v>
      </c>
      <c r="E202" s="1">
        <v>2700</v>
      </c>
      <c r="F202">
        <v>26</v>
      </c>
      <c r="G202" s="1">
        <v>70200</v>
      </c>
      <c r="H202" s="2" t="s">
        <v>2</v>
      </c>
      <c r="I202" s="2" t="s">
        <v>4</v>
      </c>
      <c r="J202">
        <v>91</v>
      </c>
      <c r="K202" s="13">
        <f>SUM(E$127:E202)/($M$7*5280)</f>
        <v>0.21127374649641856</v>
      </c>
    </row>
    <row r="203" spans="1:11" ht="14.25">
      <c r="A203" s="3" t="s">
        <v>71</v>
      </c>
      <c r="B203" s="2">
        <v>1</v>
      </c>
      <c r="C203" t="s">
        <v>598</v>
      </c>
      <c r="D203" t="s">
        <v>321</v>
      </c>
      <c r="E203">
        <v>780</v>
      </c>
      <c r="F203">
        <v>25</v>
      </c>
      <c r="G203" s="1">
        <v>19500</v>
      </c>
      <c r="H203" s="2" t="s">
        <v>2</v>
      </c>
      <c r="I203" s="2" t="s">
        <v>3</v>
      </c>
      <c r="J203">
        <v>91</v>
      </c>
      <c r="K203" s="13">
        <f>SUM(E$127:E203)/($M$7*5280)</f>
        <v>0.21358722249410508</v>
      </c>
    </row>
    <row r="204" spans="1:11" ht="14.25">
      <c r="A204" s="3" t="s">
        <v>98</v>
      </c>
      <c r="B204" s="2">
        <v>1</v>
      </c>
      <c r="C204" t="s">
        <v>604</v>
      </c>
      <c r="D204" t="s">
        <v>321</v>
      </c>
      <c r="E204">
        <v>691</v>
      </c>
      <c r="F204">
        <v>20</v>
      </c>
      <c r="G204" s="1">
        <v>13820</v>
      </c>
      <c r="H204" s="2" t="s">
        <v>2</v>
      </c>
      <c r="I204" s="2" t="s">
        <v>3</v>
      </c>
      <c r="J204">
        <v>91</v>
      </c>
      <c r="K204" s="13">
        <f>SUM(E$127:E204)/($M$7*5280)</f>
        <v>0.21563672494846584</v>
      </c>
    </row>
    <row r="205" spans="1:11" ht="14.25">
      <c r="A205" s="3" t="s">
        <v>106</v>
      </c>
      <c r="B205" s="2">
        <v>1</v>
      </c>
      <c r="C205" t="s">
        <v>608</v>
      </c>
      <c r="D205" t="s">
        <v>321</v>
      </c>
      <c r="E205">
        <v>140</v>
      </c>
      <c r="F205">
        <v>26</v>
      </c>
      <c r="G205" s="1">
        <v>3640</v>
      </c>
      <c r="H205" s="2" t="s">
        <v>2</v>
      </c>
      <c r="I205" s="2" t="s">
        <v>3</v>
      </c>
      <c r="J205">
        <v>91</v>
      </c>
      <c r="K205" s="13">
        <f>SUM(E$127:E205)/($M$7*5280)</f>
        <v>0.2160519642301019</v>
      </c>
    </row>
    <row r="206" spans="1:11" ht="14.25">
      <c r="A206" s="3" t="s">
        <v>115</v>
      </c>
      <c r="B206" s="2">
        <v>3</v>
      </c>
      <c r="C206" t="s">
        <v>611</v>
      </c>
      <c r="D206" t="s">
        <v>391</v>
      </c>
      <c r="E206">
        <v>325</v>
      </c>
      <c r="F206">
        <v>24</v>
      </c>
      <c r="G206" s="1">
        <v>7800</v>
      </c>
      <c r="H206" s="2" t="s">
        <v>2</v>
      </c>
      <c r="I206" s="2" t="s">
        <v>3</v>
      </c>
      <c r="J206">
        <v>91</v>
      </c>
      <c r="K206" s="13">
        <f>SUM(E$127:E206)/($M$7*5280)</f>
        <v>0.21701591256247127</v>
      </c>
    </row>
    <row r="207" spans="1:11" ht="14.25">
      <c r="A207" s="3" t="s">
        <v>118</v>
      </c>
      <c r="B207" s="2">
        <v>1</v>
      </c>
      <c r="C207" t="s">
        <v>324</v>
      </c>
      <c r="D207" t="s">
        <v>321</v>
      </c>
      <c r="E207">
        <v>436</v>
      </c>
      <c r="F207">
        <v>25</v>
      </c>
      <c r="G207" s="1">
        <v>10900</v>
      </c>
      <c r="H207" s="2" t="s">
        <v>2</v>
      </c>
      <c r="I207" s="2" t="s">
        <v>3</v>
      </c>
      <c r="J207">
        <v>91</v>
      </c>
      <c r="K207" s="13">
        <f>SUM(E$127:E207)/($M$7*5280)</f>
        <v>0.21830908632528065</v>
      </c>
    </row>
    <row r="208" spans="1:11" ht="14.25">
      <c r="A208" s="3" t="s">
        <v>156</v>
      </c>
      <c r="B208" s="2">
        <v>2</v>
      </c>
      <c r="C208" t="s">
        <v>631</v>
      </c>
      <c r="D208" t="s">
        <v>341</v>
      </c>
      <c r="E208">
        <v>800</v>
      </c>
      <c r="F208">
        <v>32</v>
      </c>
      <c r="G208" s="1">
        <v>25600</v>
      </c>
      <c r="H208" s="2" t="s">
        <v>2</v>
      </c>
      <c r="I208" s="2" t="s">
        <v>3</v>
      </c>
      <c r="J208">
        <v>91</v>
      </c>
      <c r="K208" s="13">
        <f>SUM(E$127:E208)/($M$7*5280)</f>
        <v>0.22068188222034377</v>
      </c>
    </row>
    <row r="209" spans="1:11" ht="14.25">
      <c r="A209" s="3" t="s">
        <v>166</v>
      </c>
      <c r="B209" s="2">
        <v>1</v>
      </c>
      <c r="C209" t="s">
        <v>636</v>
      </c>
      <c r="D209" t="s">
        <v>432</v>
      </c>
      <c r="E209" s="1">
        <v>1296</v>
      </c>
      <c r="F209">
        <v>21</v>
      </c>
      <c r="G209" s="1">
        <v>27216</v>
      </c>
      <c r="H209" s="2" t="s">
        <v>2</v>
      </c>
      <c r="I209" s="2" t="s">
        <v>4</v>
      </c>
      <c r="J209">
        <v>91</v>
      </c>
      <c r="K209" s="13">
        <f>SUM(E$127:E209)/($M$7*5280)</f>
        <v>0.22452581157034598</v>
      </c>
    </row>
    <row r="210" spans="1:11" ht="14.25">
      <c r="A210" s="3" t="s">
        <v>169</v>
      </c>
      <c r="B210" s="2">
        <v>1</v>
      </c>
      <c r="C210" t="s">
        <v>549</v>
      </c>
      <c r="D210" t="s">
        <v>321</v>
      </c>
      <c r="E210">
        <v>275</v>
      </c>
      <c r="F210">
        <v>21</v>
      </c>
      <c r="G210" s="1">
        <v>5775</v>
      </c>
      <c r="H210" s="2" t="s">
        <v>2</v>
      </c>
      <c r="I210" s="2" t="s">
        <v>4</v>
      </c>
      <c r="J210">
        <v>91</v>
      </c>
      <c r="K210" s="13">
        <f>SUM(E$127:E210)/($M$7*5280)</f>
        <v>0.22534146015927392</v>
      </c>
    </row>
    <row r="211" spans="1:11" ht="14.25">
      <c r="A211" s="3" t="s">
        <v>233</v>
      </c>
      <c r="B211" s="2">
        <v>1</v>
      </c>
      <c r="C211" t="s">
        <v>382</v>
      </c>
      <c r="D211" t="s">
        <v>321</v>
      </c>
      <c r="E211">
        <v>240</v>
      </c>
      <c r="F211">
        <v>20</v>
      </c>
      <c r="G211" s="1">
        <v>4800</v>
      </c>
      <c r="H211" s="2" t="s">
        <v>2</v>
      </c>
      <c r="I211" s="2" t="s">
        <v>3</v>
      </c>
      <c r="J211">
        <v>91</v>
      </c>
      <c r="K211" s="13">
        <f>SUM(E$127:E211)/($M$7*5280)</f>
        <v>0.22605329892779286</v>
      </c>
    </row>
    <row r="212" spans="1:11" ht="14.25">
      <c r="A212" s="3" t="s">
        <v>302</v>
      </c>
      <c r="B212" s="2">
        <v>1</v>
      </c>
      <c r="C212" t="s">
        <v>684</v>
      </c>
      <c r="D212" t="s">
        <v>554</v>
      </c>
      <c r="E212" s="1">
        <v>2890</v>
      </c>
      <c r="F212">
        <v>25</v>
      </c>
      <c r="G212" s="1">
        <v>72250</v>
      </c>
      <c r="H212" s="2" t="s">
        <v>2</v>
      </c>
      <c r="I212" s="2" t="s">
        <v>4</v>
      </c>
      <c r="J212">
        <v>91</v>
      </c>
      <c r="K212" s="13">
        <f>SUM(E$127:E212)/($M$7*5280)</f>
        <v>0.2346250240987083</v>
      </c>
    </row>
    <row r="213" spans="1:11" ht="14.25">
      <c r="A213" s="3" t="s">
        <v>317</v>
      </c>
      <c r="B213" s="2">
        <v>1</v>
      </c>
      <c r="C213" t="s">
        <v>341</v>
      </c>
      <c r="D213" t="s">
        <v>321</v>
      </c>
      <c r="E213" s="1">
        <v>1080</v>
      </c>
      <c r="F213">
        <v>26</v>
      </c>
      <c r="G213" s="1">
        <v>28080</v>
      </c>
      <c r="H213" s="2" t="s">
        <v>2</v>
      </c>
      <c r="I213" s="2" t="s">
        <v>3</v>
      </c>
      <c r="J213">
        <v>91</v>
      </c>
      <c r="K213" s="13">
        <f>SUM(E$127:E213)/($M$7*5280)</f>
        <v>0.2378282985570435</v>
      </c>
    </row>
    <row r="214" spans="1:11" ht="14.25">
      <c r="A214" s="3" t="s">
        <v>320</v>
      </c>
      <c r="B214" s="2">
        <v>1</v>
      </c>
      <c r="C214" t="s">
        <v>594</v>
      </c>
      <c r="D214" t="s">
        <v>573</v>
      </c>
      <c r="E214">
        <v>979</v>
      </c>
      <c r="F214">
        <v>29</v>
      </c>
      <c r="G214" s="1">
        <v>28391</v>
      </c>
      <c r="H214" s="2" t="s">
        <v>2</v>
      </c>
      <c r="I214" s="2" t="s">
        <v>4</v>
      </c>
      <c r="J214">
        <v>91</v>
      </c>
      <c r="K214" s="13">
        <f>SUM(E$127:E214)/($M$7*5280)</f>
        <v>0.24073200753362697</v>
      </c>
    </row>
    <row r="215" spans="1:11" ht="14.25">
      <c r="A215" s="3" t="s">
        <v>33</v>
      </c>
      <c r="B215" s="2">
        <v>3</v>
      </c>
      <c r="C215" t="s">
        <v>578</v>
      </c>
      <c r="D215" t="s">
        <v>324</v>
      </c>
      <c r="E215" s="1">
        <v>1100</v>
      </c>
      <c r="F215">
        <v>26</v>
      </c>
      <c r="G215" s="1">
        <v>28600</v>
      </c>
      <c r="H215" s="2" t="s">
        <v>2</v>
      </c>
      <c r="I215" s="2" t="s">
        <v>4</v>
      </c>
      <c r="J215">
        <v>90</v>
      </c>
      <c r="K215" s="13">
        <f>SUM(E$127:E215)/($M$7*5280)</f>
        <v>0.24399460188933872</v>
      </c>
    </row>
    <row r="216" spans="1:11" ht="14.25">
      <c r="A216" s="3" t="s">
        <v>40</v>
      </c>
      <c r="B216" s="2">
        <v>1</v>
      </c>
      <c r="C216" t="s">
        <v>394</v>
      </c>
      <c r="D216" t="s">
        <v>321</v>
      </c>
      <c r="E216">
        <v>279</v>
      </c>
      <c r="F216">
        <v>25</v>
      </c>
      <c r="G216" s="1">
        <v>6975</v>
      </c>
      <c r="H216" s="2" t="s">
        <v>2</v>
      </c>
      <c r="I216" s="2" t="s">
        <v>3</v>
      </c>
      <c r="J216">
        <v>90</v>
      </c>
      <c r="K216" s="13">
        <f>SUM(E$127:E216)/($M$7*5280)</f>
        <v>0.244822114457742</v>
      </c>
    </row>
    <row r="217" spans="1:11" ht="14.25">
      <c r="A217" s="3" t="s">
        <v>46</v>
      </c>
      <c r="B217" s="2">
        <v>1</v>
      </c>
      <c r="C217" t="s">
        <v>353</v>
      </c>
      <c r="D217" t="s">
        <v>334</v>
      </c>
      <c r="E217">
        <v>314</v>
      </c>
      <c r="F217">
        <v>39</v>
      </c>
      <c r="G217" s="1">
        <v>12246</v>
      </c>
      <c r="H217" s="2" t="s">
        <v>2</v>
      </c>
      <c r="I217" s="2" t="s">
        <v>3</v>
      </c>
      <c r="J217">
        <v>90</v>
      </c>
      <c r="K217" s="13">
        <f>SUM(E$127:E217)/($M$7*5280)</f>
        <v>0.24575343684655426</v>
      </c>
    </row>
    <row r="218" spans="1:11" ht="14.25">
      <c r="A218" s="3" t="s">
        <v>51</v>
      </c>
      <c r="B218" s="2">
        <v>1</v>
      </c>
      <c r="C218" t="s">
        <v>563</v>
      </c>
      <c r="D218" t="s">
        <v>321</v>
      </c>
      <c r="E218">
        <v>743</v>
      </c>
      <c r="F218">
        <v>25</v>
      </c>
      <c r="G218" s="1">
        <v>18575</v>
      </c>
      <c r="H218" s="2" t="s">
        <v>2</v>
      </c>
      <c r="I218" s="2" t="s">
        <v>3</v>
      </c>
      <c r="J218">
        <v>90</v>
      </c>
      <c r="K218" s="13">
        <f>SUM(E$127:E218)/($M$7*5280)</f>
        <v>0.24795717103409412</v>
      </c>
    </row>
    <row r="219" spans="1:11" ht="14.25">
      <c r="A219" s="3" t="s">
        <v>64</v>
      </c>
      <c r="B219" s="2">
        <v>3</v>
      </c>
      <c r="C219" t="s">
        <v>347</v>
      </c>
      <c r="D219" t="s">
        <v>334</v>
      </c>
      <c r="E219">
        <v>360</v>
      </c>
      <c r="F219">
        <v>30</v>
      </c>
      <c r="G219" s="1">
        <v>10800</v>
      </c>
      <c r="H219" s="2" t="s">
        <v>2</v>
      </c>
      <c r="I219" s="2" t="s">
        <v>4</v>
      </c>
      <c r="J219">
        <v>90</v>
      </c>
      <c r="K219" s="13">
        <f>SUM(E$127:E219)/($M$7*5280)</f>
        <v>0.2490249291868725</v>
      </c>
    </row>
    <row r="220" spans="1:11" ht="14.25">
      <c r="A220" s="3" t="s">
        <v>69</v>
      </c>
      <c r="B220" s="2" t="s">
        <v>10</v>
      </c>
      <c r="C220" t="s">
        <v>360</v>
      </c>
      <c r="D220" t="s">
        <v>361</v>
      </c>
      <c r="E220" s="1">
        <v>2190</v>
      </c>
      <c r="F220">
        <v>21</v>
      </c>
      <c r="G220" s="1">
        <v>45990</v>
      </c>
      <c r="H220" s="2" t="s">
        <v>2</v>
      </c>
      <c r="I220" s="2" t="s">
        <v>3</v>
      </c>
      <c r="J220">
        <v>90</v>
      </c>
      <c r="K220" s="13">
        <f>SUM(E$127:E220)/($M$7*5280)</f>
        <v>0.25552045794960776</v>
      </c>
    </row>
    <row r="221" spans="1:11" ht="14.25">
      <c r="A221" s="3" t="s">
        <v>80</v>
      </c>
      <c r="B221" s="2">
        <v>4</v>
      </c>
      <c r="C221" t="s">
        <v>367</v>
      </c>
      <c r="D221" t="s">
        <v>368</v>
      </c>
      <c r="E221" s="1">
        <v>2035</v>
      </c>
      <c r="F221">
        <v>21</v>
      </c>
      <c r="G221" s="1">
        <v>42735</v>
      </c>
      <c r="H221" s="2" t="s">
        <v>2</v>
      </c>
      <c r="I221" s="2" t="s">
        <v>3</v>
      </c>
      <c r="J221">
        <v>90</v>
      </c>
      <c r="K221" s="13">
        <f>SUM(E$127:E221)/($M$7*5280)</f>
        <v>0.2615562575076745</v>
      </c>
    </row>
    <row r="222" spans="1:11" ht="14.25">
      <c r="A222" s="3" t="s">
        <v>90</v>
      </c>
      <c r="B222" s="2">
        <v>1</v>
      </c>
      <c r="C222" t="s">
        <v>324</v>
      </c>
      <c r="D222" t="s">
        <v>321</v>
      </c>
      <c r="E222">
        <v>828</v>
      </c>
      <c r="F222">
        <v>20</v>
      </c>
      <c r="G222" s="1">
        <v>16560</v>
      </c>
      <c r="H222" s="2" t="s">
        <v>2</v>
      </c>
      <c r="I222" s="2" t="s">
        <v>3</v>
      </c>
      <c r="J222">
        <v>90</v>
      </c>
      <c r="K222" s="13">
        <f>SUM(E$127:E222)/($M$7*5280)</f>
        <v>0.2640121012590648</v>
      </c>
    </row>
    <row r="223" spans="1:11" ht="14.25">
      <c r="A223" s="3" t="s">
        <v>93</v>
      </c>
      <c r="B223" s="2">
        <v>2</v>
      </c>
      <c r="C223" t="s">
        <v>602</v>
      </c>
      <c r="D223" t="s">
        <v>376</v>
      </c>
      <c r="E223" s="1">
        <v>1394</v>
      </c>
      <c r="F223">
        <v>22</v>
      </c>
      <c r="G223" s="1">
        <v>30668</v>
      </c>
      <c r="H223" s="2" t="s">
        <v>2</v>
      </c>
      <c r="I223" s="2" t="s">
        <v>4</v>
      </c>
      <c r="J223">
        <v>90</v>
      </c>
      <c r="K223" s="13">
        <f>SUM(E$127:E223)/($M$7*5280)</f>
        <v>0.2681466981062123</v>
      </c>
    </row>
    <row r="224" spans="1:11" ht="14.25">
      <c r="A224" s="3" t="s">
        <v>137</v>
      </c>
      <c r="B224" s="2">
        <v>1</v>
      </c>
      <c r="C224" t="s">
        <v>619</v>
      </c>
      <c r="D224" t="s">
        <v>321</v>
      </c>
      <c r="E224" s="1">
        <v>1650</v>
      </c>
      <c r="F224">
        <v>29</v>
      </c>
      <c r="G224" s="1">
        <v>47850</v>
      </c>
      <c r="H224" s="2" t="s">
        <v>2</v>
      </c>
      <c r="I224" s="2" t="s">
        <v>3</v>
      </c>
      <c r="J224">
        <v>90</v>
      </c>
      <c r="K224" s="13">
        <f>SUM(E$127:E224)/($M$7*5280)</f>
        <v>0.2730405896397799</v>
      </c>
    </row>
    <row r="225" spans="1:11" ht="14.25">
      <c r="A225" s="3" t="s">
        <v>158</v>
      </c>
      <c r="B225" s="2">
        <v>2</v>
      </c>
      <c r="C225" t="s">
        <v>428</v>
      </c>
      <c r="D225" t="s">
        <v>334</v>
      </c>
      <c r="E225" s="1">
        <v>1820</v>
      </c>
      <c r="F225">
        <v>23</v>
      </c>
      <c r="G225" s="1">
        <v>41860</v>
      </c>
      <c r="H225" s="2" t="s">
        <v>2</v>
      </c>
      <c r="I225" s="2" t="s">
        <v>4</v>
      </c>
      <c r="J225">
        <v>90</v>
      </c>
      <c r="K225" s="13">
        <f>SUM(E$127:E225)/($M$7*5280)</f>
        <v>0.2784387003010485</v>
      </c>
    </row>
    <row r="226" spans="1:11" ht="14.25">
      <c r="A226" s="3" t="s">
        <v>203</v>
      </c>
      <c r="B226" s="2">
        <v>1</v>
      </c>
      <c r="C226" t="s">
        <v>650</v>
      </c>
      <c r="D226" t="s">
        <v>321</v>
      </c>
      <c r="E226">
        <v>365</v>
      </c>
      <c r="F226">
        <v>21</v>
      </c>
      <c r="G226" s="1">
        <v>7665</v>
      </c>
      <c r="H226" s="2" t="s">
        <v>2</v>
      </c>
      <c r="I226" s="2" t="s">
        <v>3</v>
      </c>
      <c r="J226">
        <v>90</v>
      </c>
      <c r="K226" s="13">
        <f>SUM(E$127:E226)/($M$7*5280)</f>
        <v>0.27952128842817103</v>
      </c>
    </row>
    <row r="227" spans="1:11" ht="14.25">
      <c r="A227" s="3" t="s">
        <v>262</v>
      </c>
      <c r="B227" s="2" t="s">
        <v>8</v>
      </c>
      <c r="C227" t="s">
        <v>428</v>
      </c>
      <c r="D227" t="s">
        <v>526</v>
      </c>
      <c r="E227" s="1">
        <v>2995</v>
      </c>
      <c r="F227">
        <v>26</v>
      </c>
      <c r="G227" s="1">
        <v>77870</v>
      </c>
      <c r="H227" s="2" t="s">
        <v>2</v>
      </c>
      <c r="I227" s="2" t="s">
        <v>3</v>
      </c>
      <c r="J227">
        <v>90</v>
      </c>
      <c r="K227" s="13">
        <f>SUM(E$127:E227)/($M$7*5280)</f>
        <v>0.2884044430603135</v>
      </c>
    </row>
    <row r="228" spans="1:11" ht="14.25">
      <c r="A228" s="3" t="s">
        <v>273</v>
      </c>
      <c r="B228" s="2">
        <v>1</v>
      </c>
      <c r="C228" t="s">
        <v>671</v>
      </c>
      <c r="D228" t="s">
        <v>416</v>
      </c>
      <c r="E228" s="1">
        <v>1670</v>
      </c>
      <c r="F228">
        <v>23</v>
      </c>
      <c r="G228" s="1">
        <v>38410</v>
      </c>
      <c r="H228" s="2" t="s">
        <v>2</v>
      </c>
      <c r="I228" s="2" t="s">
        <v>4</v>
      </c>
      <c r="J228">
        <v>90</v>
      </c>
      <c r="K228" s="13">
        <f>SUM(E$127:E228)/($M$7*5280)</f>
        <v>0.2933576544912577</v>
      </c>
    </row>
    <row r="229" spans="1:11" ht="14.25">
      <c r="A229" s="3" t="s">
        <v>297</v>
      </c>
      <c r="B229" s="2" t="s">
        <v>8</v>
      </c>
      <c r="C229" t="s">
        <v>636</v>
      </c>
      <c r="D229" t="s">
        <v>550</v>
      </c>
      <c r="E229" s="1">
        <v>1635</v>
      </c>
      <c r="F229">
        <v>24</v>
      </c>
      <c r="G229" s="1">
        <v>39240</v>
      </c>
      <c r="H229" s="2" t="s">
        <v>2</v>
      </c>
      <c r="I229" s="2" t="s">
        <v>4</v>
      </c>
      <c r="J229">
        <v>90</v>
      </c>
      <c r="K229" s="13">
        <f>SUM(E$127:E229)/($M$7*5280)</f>
        <v>0.29820705610179293</v>
      </c>
    </row>
    <row r="230" spans="1:11" ht="14.25">
      <c r="A230" s="3" t="s">
        <v>50</v>
      </c>
      <c r="B230" s="2">
        <v>1</v>
      </c>
      <c r="C230" t="s">
        <v>339</v>
      </c>
      <c r="D230" t="s">
        <v>334</v>
      </c>
      <c r="E230">
        <v>394</v>
      </c>
      <c r="F230">
        <v>29</v>
      </c>
      <c r="G230" s="1">
        <v>11426</v>
      </c>
      <c r="H230" s="2" t="s">
        <v>2</v>
      </c>
      <c r="I230" s="2" t="s">
        <v>3</v>
      </c>
      <c r="J230">
        <v>89</v>
      </c>
      <c r="K230" s="13">
        <f>SUM(E$127:E230)/($M$7*5280)</f>
        <v>0.2993756580801115</v>
      </c>
    </row>
    <row r="231" spans="1:11" ht="14.25">
      <c r="A231" s="3" t="s">
        <v>57</v>
      </c>
      <c r="B231" s="2">
        <v>1</v>
      </c>
      <c r="C231" t="s">
        <v>382</v>
      </c>
      <c r="D231" t="s">
        <v>321</v>
      </c>
      <c r="E231">
        <v>900</v>
      </c>
      <c r="F231">
        <v>24</v>
      </c>
      <c r="G231" s="1">
        <v>21600</v>
      </c>
      <c r="H231" s="2" t="s">
        <v>2</v>
      </c>
      <c r="I231" s="2" t="s">
        <v>3</v>
      </c>
      <c r="J231">
        <v>89</v>
      </c>
      <c r="K231" s="13">
        <f>SUM(E$127:E231)/($M$7*5280)</f>
        <v>0.3020450534620575</v>
      </c>
    </row>
    <row r="232" spans="1:11" ht="14.25">
      <c r="A232" s="3" t="s">
        <v>59</v>
      </c>
      <c r="B232" s="2" t="s">
        <v>8</v>
      </c>
      <c r="C232" t="s">
        <v>591</v>
      </c>
      <c r="D232" t="s">
        <v>343</v>
      </c>
      <c r="E232">
        <v>465</v>
      </c>
      <c r="F232">
        <v>24</v>
      </c>
      <c r="G232" s="1">
        <v>11160</v>
      </c>
      <c r="H232" s="2" t="s">
        <v>2</v>
      </c>
      <c r="I232" s="2" t="s">
        <v>3</v>
      </c>
      <c r="J232">
        <v>89</v>
      </c>
      <c r="K232" s="13">
        <f>SUM(E$127:E232)/($M$7*5280)</f>
        <v>0.3034242410760629</v>
      </c>
    </row>
    <row r="233" spans="1:11" ht="14.25">
      <c r="A233" s="3" t="s">
        <v>73</v>
      </c>
      <c r="B233" s="2" t="s">
        <v>5</v>
      </c>
      <c r="C233" t="s">
        <v>394</v>
      </c>
      <c r="D233" t="s">
        <v>321</v>
      </c>
      <c r="E233" s="1">
        <v>1160</v>
      </c>
      <c r="F233">
        <v>25</v>
      </c>
      <c r="G233" s="1">
        <v>29000</v>
      </c>
      <c r="H233" s="2" t="s">
        <v>2</v>
      </c>
      <c r="I233" s="2" t="s">
        <v>3</v>
      </c>
      <c r="J233">
        <v>89</v>
      </c>
      <c r="K233" s="13">
        <f>SUM(E$127:E233)/($M$7*5280)</f>
        <v>0.3068647951239044</v>
      </c>
    </row>
    <row r="234" spans="1:11" ht="14.25">
      <c r="A234" s="3" t="s">
        <v>87</v>
      </c>
      <c r="B234" s="2">
        <v>1</v>
      </c>
      <c r="C234" t="s">
        <v>331</v>
      </c>
      <c r="D234" t="s">
        <v>321</v>
      </c>
      <c r="E234">
        <v>327</v>
      </c>
      <c r="F234">
        <v>27</v>
      </c>
      <c r="G234" s="1">
        <v>8829</v>
      </c>
      <c r="H234" s="2" t="s">
        <v>2</v>
      </c>
      <c r="I234" s="2" t="s">
        <v>3</v>
      </c>
      <c r="J234">
        <v>89</v>
      </c>
      <c r="K234" s="13">
        <f>SUM(E$127:E234)/($M$7*5280)</f>
        <v>0.30783467544601145</v>
      </c>
    </row>
    <row r="235" spans="1:11" ht="14.25">
      <c r="A235" s="3" t="s">
        <v>102</v>
      </c>
      <c r="B235" s="2">
        <v>1</v>
      </c>
      <c r="C235" t="s">
        <v>605</v>
      </c>
      <c r="D235" t="s">
        <v>334</v>
      </c>
      <c r="E235">
        <v>267</v>
      </c>
      <c r="F235">
        <v>15</v>
      </c>
      <c r="G235" s="1">
        <v>4005</v>
      </c>
      <c r="H235" s="2" t="s">
        <v>2</v>
      </c>
      <c r="I235" s="2" t="s">
        <v>3</v>
      </c>
      <c r="J235">
        <v>89</v>
      </c>
      <c r="K235" s="13">
        <f>SUM(E$127:E235)/($M$7*5280)</f>
        <v>0.3086265960759888</v>
      </c>
    </row>
    <row r="236" spans="1:11" ht="14.25">
      <c r="A236" s="3" t="s">
        <v>117</v>
      </c>
      <c r="B236" s="2">
        <v>1</v>
      </c>
      <c r="C236" t="s">
        <v>612</v>
      </c>
      <c r="D236" t="s">
        <v>321</v>
      </c>
      <c r="E236">
        <v>208</v>
      </c>
      <c r="F236">
        <v>20</v>
      </c>
      <c r="G236" s="1">
        <v>4160</v>
      </c>
      <c r="H236" s="2" t="s">
        <v>2</v>
      </c>
      <c r="I236" s="2" t="s">
        <v>4</v>
      </c>
      <c r="J236">
        <v>89</v>
      </c>
      <c r="K236" s="13">
        <f>SUM(E$127:E236)/($M$7*5280)</f>
        <v>0.30924352300870517</v>
      </c>
    </row>
    <row r="237" spans="1:11" ht="14.25">
      <c r="A237" s="3" t="s">
        <v>119</v>
      </c>
      <c r="B237" s="2">
        <v>1</v>
      </c>
      <c r="C237" t="s">
        <v>324</v>
      </c>
      <c r="D237" t="s">
        <v>321</v>
      </c>
      <c r="E237">
        <v>107</v>
      </c>
      <c r="F237">
        <v>64</v>
      </c>
      <c r="G237" s="1">
        <v>6848</v>
      </c>
      <c r="H237" s="2" t="s">
        <v>2</v>
      </c>
      <c r="I237" s="2" t="s">
        <v>3</v>
      </c>
      <c r="J237">
        <v>89</v>
      </c>
      <c r="K237" s="13">
        <f>SUM(E$127:E237)/($M$7*5280)</f>
        <v>0.3095608844596699</v>
      </c>
    </row>
    <row r="238" spans="1:11" ht="14.25">
      <c r="A238" s="3" t="s">
        <v>125</v>
      </c>
      <c r="B238" s="2">
        <v>1</v>
      </c>
      <c r="C238" t="s">
        <v>325</v>
      </c>
      <c r="D238" t="s">
        <v>321</v>
      </c>
      <c r="E238">
        <v>135</v>
      </c>
      <c r="F238">
        <v>25</v>
      </c>
      <c r="G238" s="1">
        <v>3375</v>
      </c>
      <c r="H238" s="2" t="s">
        <v>2</v>
      </c>
      <c r="I238" s="2" t="s">
        <v>3</v>
      </c>
      <c r="J238">
        <v>89</v>
      </c>
      <c r="K238" s="13">
        <f>SUM(E$127:E238)/($M$7*5280)</f>
        <v>0.3099612937669618</v>
      </c>
    </row>
    <row r="239" spans="1:11" ht="14.25">
      <c r="A239" s="3" t="s">
        <v>131</v>
      </c>
      <c r="B239" s="2">
        <v>10</v>
      </c>
      <c r="C239" t="s">
        <v>408</v>
      </c>
      <c r="D239" t="s">
        <v>396</v>
      </c>
      <c r="E239" s="1">
        <v>1112</v>
      </c>
      <c r="F239">
        <v>18</v>
      </c>
      <c r="G239" s="1">
        <v>20016</v>
      </c>
      <c r="H239" s="2" t="s">
        <v>2</v>
      </c>
      <c r="I239" s="2" t="s">
        <v>3</v>
      </c>
      <c r="J239">
        <v>89</v>
      </c>
      <c r="K239" s="13">
        <f>SUM(E$127:E239)/($M$7*5280)</f>
        <v>0.3132594800610995</v>
      </c>
    </row>
    <row r="240" spans="1:11" ht="14.25">
      <c r="A240" s="3" t="s">
        <v>167</v>
      </c>
      <c r="B240" s="2">
        <v>1</v>
      </c>
      <c r="C240" t="s">
        <v>353</v>
      </c>
      <c r="D240" t="s">
        <v>334</v>
      </c>
      <c r="E240">
        <v>379</v>
      </c>
      <c r="F240">
        <v>22</v>
      </c>
      <c r="G240" s="1">
        <v>8338</v>
      </c>
      <c r="H240" s="2" t="s">
        <v>2</v>
      </c>
      <c r="I240" s="2" t="s">
        <v>3</v>
      </c>
      <c r="J240">
        <v>89</v>
      </c>
      <c r="K240" s="13">
        <f>SUM(E$127:E240)/($M$7*5280)</f>
        <v>0.3143835921163856</v>
      </c>
    </row>
    <row r="241" spans="1:11" ht="14.25">
      <c r="A241" s="3" t="s">
        <v>184</v>
      </c>
      <c r="B241" s="2">
        <v>1</v>
      </c>
      <c r="C241" t="s">
        <v>643</v>
      </c>
      <c r="D241" t="s">
        <v>447</v>
      </c>
      <c r="E241" s="1">
        <v>1610</v>
      </c>
      <c r="F241">
        <v>16</v>
      </c>
      <c r="G241" s="1">
        <v>25760</v>
      </c>
      <c r="H241" s="2" t="s">
        <v>2</v>
      </c>
      <c r="I241" s="2" t="s">
        <v>3</v>
      </c>
      <c r="J241">
        <v>89</v>
      </c>
      <c r="K241" s="13">
        <f>SUM(E$127:E241)/($M$7*5280)</f>
        <v>0.3191588438552001</v>
      </c>
    </row>
    <row r="242" spans="1:11" ht="14.25">
      <c r="A242" s="3" t="s">
        <v>200</v>
      </c>
      <c r="B242" s="2">
        <v>1</v>
      </c>
      <c r="C242" t="s">
        <v>344</v>
      </c>
      <c r="D242" t="s">
        <v>467</v>
      </c>
      <c r="E242">
        <v>580</v>
      </c>
      <c r="F242">
        <v>24</v>
      </c>
      <c r="G242" s="1">
        <v>13920</v>
      </c>
      <c r="H242" s="2" t="s">
        <v>2</v>
      </c>
      <c r="I242" s="2" t="s">
        <v>4</v>
      </c>
      <c r="J242">
        <v>89</v>
      </c>
      <c r="K242" s="13">
        <f>SUM(E$127:E242)/($M$7*5280)</f>
        <v>0.3208791208791209</v>
      </c>
    </row>
    <row r="243" spans="1:11" ht="14.25">
      <c r="A243" s="3" t="s">
        <v>202</v>
      </c>
      <c r="B243" s="2">
        <v>2</v>
      </c>
      <c r="C243" t="s">
        <v>649</v>
      </c>
      <c r="D243" t="s">
        <v>321</v>
      </c>
      <c r="E243" s="1">
        <v>1645</v>
      </c>
      <c r="F243">
        <v>33</v>
      </c>
      <c r="G243" s="1">
        <v>54285</v>
      </c>
      <c r="H243" s="2" t="s">
        <v>2</v>
      </c>
      <c r="I243" s="2" t="s">
        <v>3</v>
      </c>
      <c r="J243">
        <v>89</v>
      </c>
      <c r="K243" s="13">
        <f>SUM(E$127:E243)/($M$7*5280)</f>
        <v>0.32575818243834437</v>
      </c>
    </row>
    <row r="244" spans="1:11" ht="14.25">
      <c r="A244" s="3" t="s">
        <v>223</v>
      </c>
      <c r="B244" s="2">
        <v>1</v>
      </c>
      <c r="C244" t="s">
        <v>429</v>
      </c>
      <c r="D244" t="s">
        <v>334</v>
      </c>
      <c r="E244">
        <v>230</v>
      </c>
      <c r="F244">
        <v>17</v>
      </c>
      <c r="G244" s="1">
        <v>3910</v>
      </c>
      <c r="H244" s="2" t="s">
        <v>2</v>
      </c>
      <c r="I244" s="2" t="s">
        <v>4</v>
      </c>
      <c r="J244">
        <v>89</v>
      </c>
      <c r="K244" s="13">
        <f>SUM(E$127:E244)/($M$7*5280)</f>
        <v>0.32644036125817505</v>
      </c>
    </row>
    <row r="245" spans="1:11" ht="14.25">
      <c r="A245" s="3" t="s">
        <v>235</v>
      </c>
      <c r="B245" s="2">
        <v>1</v>
      </c>
      <c r="C245" t="s">
        <v>657</v>
      </c>
      <c r="D245" t="s">
        <v>321</v>
      </c>
      <c r="E245">
        <v>180</v>
      </c>
      <c r="F245">
        <v>22</v>
      </c>
      <c r="G245" s="1">
        <v>3960</v>
      </c>
      <c r="H245" s="2" t="s">
        <v>2</v>
      </c>
      <c r="I245" s="2" t="s">
        <v>3</v>
      </c>
      <c r="J245">
        <v>89</v>
      </c>
      <c r="K245" s="13">
        <f>SUM(E$127:E245)/($M$7*5280)</f>
        <v>0.32697424033456424</v>
      </c>
    </row>
    <row r="246" spans="1:11" ht="14.25">
      <c r="A246" s="3" t="s">
        <v>279</v>
      </c>
      <c r="B246" s="2">
        <v>1</v>
      </c>
      <c r="C246" t="s">
        <v>605</v>
      </c>
      <c r="D246" t="s">
        <v>334</v>
      </c>
      <c r="E246">
        <v>248</v>
      </c>
      <c r="F246">
        <v>17</v>
      </c>
      <c r="G246" s="1">
        <v>4216</v>
      </c>
      <c r="H246" s="2" t="s">
        <v>2</v>
      </c>
      <c r="I246" s="2" t="s">
        <v>3</v>
      </c>
      <c r="J246">
        <v>89</v>
      </c>
      <c r="K246" s="13">
        <f>SUM(E$127:E246)/($M$7*5280)</f>
        <v>0.3277098070620338</v>
      </c>
    </row>
    <row r="247" spans="1:11" ht="14.25">
      <c r="A247" s="3" t="s">
        <v>280</v>
      </c>
      <c r="B247" s="2">
        <v>1</v>
      </c>
      <c r="C247" t="s">
        <v>675</v>
      </c>
      <c r="D247" t="s">
        <v>534</v>
      </c>
      <c r="E247" s="1">
        <v>1035</v>
      </c>
      <c r="F247">
        <v>33</v>
      </c>
      <c r="G247" s="1">
        <v>34155</v>
      </c>
      <c r="H247" s="2" t="s">
        <v>2</v>
      </c>
      <c r="I247" s="2" t="s">
        <v>3</v>
      </c>
      <c r="J247">
        <v>89</v>
      </c>
      <c r="K247" s="13">
        <f>SUM(E$127:E247)/($M$7*5280)</f>
        <v>0.3307796117512717</v>
      </c>
    </row>
    <row r="248" spans="1:11" ht="14.25">
      <c r="A248" s="3" t="s">
        <v>290</v>
      </c>
      <c r="B248" s="2">
        <v>1</v>
      </c>
      <c r="C248" t="s">
        <v>586</v>
      </c>
      <c r="D248" t="s">
        <v>544</v>
      </c>
      <c r="E248" s="1">
        <v>1600</v>
      </c>
      <c r="F248">
        <v>18</v>
      </c>
      <c r="G248" s="1">
        <v>28800</v>
      </c>
      <c r="H248" s="2" t="s">
        <v>2</v>
      </c>
      <c r="I248" s="2" t="s">
        <v>3</v>
      </c>
      <c r="J248">
        <v>89</v>
      </c>
      <c r="K248" s="13">
        <f>SUM(E$127:E248)/($M$7*5280)</f>
        <v>0.33552520354139787</v>
      </c>
    </row>
    <row r="249" spans="1:11" ht="14.25">
      <c r="A249" s="3" t="s">
        <v>315</v>
      </c>
      <c r="B249" s="2">
        <v>1</v>
      </c>
      <c r="C249" t="s">
        <v>563</v>
      </c>
      <c r="D249" t="s">
        <v>321</v>
      </c>
      <c r="E249">
        <v>385</v>
      </c>
      <c r="F249">
        <v>25</v>
      </c>
      <c r="G249" s="1">
        <v>9625</v>
      </c>
      <c r="H249" s="2" t="s">
        <v>2</v>
      </c>
      <c r="I249" s="2" t="s">
        <v>3</v>
      </c>
      <c r="J249">
        <v>89</v>
      </c>
      <c r="K249" s="13">
        <f>SUM(E$127:E249)/($M$7*5280)</f>
        <v>0.336667111565897</v>
      </c>
    </row>
    <row r="250" spans="1:11" ht="14.25">
      <c r="A250" s="3" t="s">
        <v>37</v>
      </c>
      <c r="B250" s="2">
        <v>1</v>
      </c>
      <c r="C250" t="s">
        <v>582</v>
      </c>
      <c r="D250" t="s">
        <v>321</v>
      </c>
      <c r="E250" s="1">
        <v>1060</v>
      </c>
      <c r="F250">
        <v>29</v>
      </c>
      <c r="G250" s="1">
        <v>30740</v>
      </c>
      <c r="H250" s="2" t="s">
        <v>2</v>
      </c>
      <c r="I250" s="2" t="s">
        <v>3</v>
      </c>
      <c r="J250">
        <v>88</v>
      </c>
      <c r="K250" s="13">
        <f>SUM(E$127:E250)/($M$7*5280)</f>
        <v>0.3398110661268556</v>
      </c>
    </row>
    <row r="251" spans="1:11" ht="14.25">
      <c r="A251" s="3" t="s">
        <v>109</v>
      </c>
      <c r="B251" s="2" t="s">
        <v>5</v>
      </c>
      <c r="C251" t="s">
        <v>331</v>
      </c>
      <c r="D251" t="s">
        <v>334</v>
      </c>
      <c r="E251" s="1">
        <v>1498</v>
      </c>
      <c r="F251">
        <v>30</v>
      </c>
      <c r="G251" s="1">
        <v>44940</v>
      </c>
      <c r="H251" s="2" t="s">
        <v>2</v>
      </c>
      <c r="I251" s="2" t="s">
        <v>3</v>
      </c>
      <c r="J251">
        <v>88</v>
      </c>
      <c r="K251" s="13">
        <f>SUM(E$127:E251)/($M$7*5280)</f>
        <v>0.34425412644036124</v>
      </c>
    </row>
    <row r="252" spans="1:11" ht="14.25">
      <c r="A252" s="3" t="s">
        <v>114</v>
      </c>
      <c r="B252" s="2">
        <v>5</v>
      </c>
      <c r="C252" t="s">
        <v>389</v>
      </c>
      <c r="D252" t="s">
        <v>385</v>
      </c>
      <c r="E252" s="1">
        <v>1140</v>
      </c>
      <c r="F252">
        <v>29</v>
      </c>
      <c r="G252" s="1">
        <v>33060</v>
      </c>
      <c r="H252" s="2" t="s">
        <v>2</v>
      </c>
      <c r="I252" s="2" t="s">
        <v>3</v>
      </c>
      <c r="J252">
        <v>88</v>
      </c>
      <c r="K252" s="13">
        <f>SUM(E$127:E252)/($M$7*5280)</f>
        <v>0.34763536059082617</v>
      </c>
    </row>
    <row r="253" spans="1:11" ht="14.25">
      <c r="A253" s="3" t="s">
        <v>115</v>
      </c>
      <c r="B253" s="2">
        <v>1</v>
      </c>
      <c r="C253" t="s">
        <v>522</v>
      </c>
      <c r="D253" t="s">
        <v>390</v>
      </c>
      <c r="E253" s="1">
        <v>1075</v>
      </c>
      <c r="F253">
        <v>23</v>
      </c>
      <c r="G253" s="1">
        <v>24725</v>
      </c>
      <c r="H253" s="2" t="s">
        <v>2</v>
      </c>
      <c r="I253" s="2" t="s">
        <v>3</v>
      </c>
      <c r="J253">
        <v>88</v>
      </c>
      <c r="K253" s="13">
        <f>SUM(E$127:E253)/($M$7*5280)</f>
        <v>0.3508238050748172</v>
      </c>
    </row>
    <row r="254" spans="1:11" ht="14.25">
      <c r="A254" s="3" t="s">
        <v>136</v>
      </c>
      <c r="B254" s="2">
        <v>1</v>
      </c>
      <c r="C254" t="s">
        <v>618</v>
      </c>
      <c r="D254" t="s">
        <v>321</v>
      </c>
      <c r="E254">
        <v>322</v>
      </c>
      <c r="F254">
        <v>24</v>
      </c>
      <c r="G254" s="1">
        <v>7728</v>
      </c>
      <c r="H254" s="2" t="s">
        <v>2</v>
      </c>
      <c r="I254" s="2" t="s">
        <v>3</v>
      </c>
      <c r="J254">
        <v>88</v>
      </c>
      <c r="K254" s="13">
        <f>SUM(E$127:E254)/($M$7*5280)</f>
        <v>0.35177885542258014</v>
      </c>
    </row>
    <row r="255" spans="1:11" ht="14.25">
      <c r="A255" s="3" t="s">
        <v>144</v>
      </c>
      <c r="B255" s="2">
        <v>1</v>
      </c>
      <c r="C255" t="s">
        <v>621</v>
      </c>
      <c r="D255" t="s">
        <v>333</v>
      </c>
      <c r="E255">
        <v>709</v>
      </c>
      <c r="F255">
        <v>29</v>
      </c>
      <c r="G255" s="1">
        <v>20561</v>
      </c>
      <c r="H255" s="2" t="s">
        <v>2</v>
      </c>
      <c r="I255" s="2" t="s">
        <v>3</v>
      </c>
      <c r="J255">
        <v>88</v>
      </c>
      <c r="K255" s="13">
        <f>SUM(E$127:E255)/($M$7*5280)</f>
        <v>0.3538817457845798</v>
      </c>
    </row>
    <row r="256" spans="1:11" ht="14.25">
      <c r="A256" s="3" t="s">
        <v>157</v>
      </c>
      <c r="B256" s="2">
        <v>1</v>
      </c>
      <c r="C256" t="s">
        <v>382</v>
      </c>
      <c r="D256" t="s">
        <v>321</v>
      </c>
      <c r="E256">
        <v>420</v>
      </c>
      <c r="F256">
        <v>19</v>
      </c>
      <c r="G256" s="1">
        <v>7980</v>
      </c>
      <c r="H256" s="2" t="s">
        <v>2</v>
      </c>
      <c r="I256" s="2" t="s">
        <v>3</v>
      </c>
      <c r="J256">
        <v>88</v>
      </c>
      <c r="K256" s="13">
        <f>SUM(E$127:E256)/($M$7*5280)</f>
        <v>0.35512746362948794</v>
      </c>
    </row>
    <row r="257" spans="1:11" ht="14.25">
      <c r="A257" s="3" t="s">
        <v>170</v>
      </c>
      <c r="B257" s="2">
        <v>1</v>
      </c>
      <c r="C257" t="s">
        <v>416</v>
      </c>
      <c r="D257" t="s">
        <v>436</v>
      </c>
      <c r="E257">
        <v>460</v>
      </c>
      <c r="F257">
        <v>24</v>
      </c>
      <c r="G257" s="1">
        <v>11040</v>
      </c>
      <c r="H257" s="2" t="s">
        <v>2</v>
      </c>
      <c r="I257" s="2" t="s">
        <v>3</v>
      </c>
      <c r="J257">
        <v>88</v>
      </c>
      <c r="K257" s="13">
        <f>SUM(E$127:E257)/($M$7*5280)</f>
        <v>0.3564918212691492</v>
      </c>
    </row>
    <row r="258" spans="1:11" ht="14.25">
      <c r="A258" s="3" t="s">
        <v>207</v>
      </c>
      <c r="B258" s="2">
        <v>1</v>
      </c>
      <c r="C258" t="s">
        <v>325</v>
      </c>
      <c r="D258" t="s">
        <v>321</v>
      </c>
      <c r="E258">
        <v>128</v>
      </c>
      <c r="F258">
        <v>24</v>
      </c>
      <c r="G258" s="1">
        <v>3072</v>
      </c>
      <c r="H258" s="2" t="s">
        <v>2</v>
      </c>
      <c r="I258" s="2" t="s">
        <v>4</v>
      </c>
      <c r="J258">
        <v>88</v>
      </c>
      <c r="K258" s="13">
        <f>SUM(E$127:E258)/($M$7*5280)</f>
        <v>0.3568714686123593</v>
      </c>
    </row>
    <row r="259" spans="1:11" ht="14.25">
      <c r="A259" s="3" t="s">
        <v>210</v>
      </c>
      <c r="B259" s="2">
        <v>1</v>
      </c>
      <c r="C259" t="s">
        <v>352</v>
      </c>
      <c r="D259" t="s">
        <v>480</v>
      </c>
      <c r="E259" s="1">
        <v>1010</v>
      </c>
      <c r="F259">
        <v>19</v>
      </c>
      <c r="G259" s="1">
        <v>19190</v>
      </c>
      <c r="H259" s="2" t="s">
        <v>2</v>
      </c>
      <c r="I259" s="2" t="s">
        <v>4</v>
      </c>
      <c r="J259">
        <v>88</v>
      </c>
      <c r="K259" s="13">
        <f>SUM(E$127:E259)/($M$7*5280)</f>
        <v>0.3598671234298765</v>
      </c>
    </row>
    <row r="260" spans="1:11" ht="14.25">
      <c r="A260" s="3" t="s">
        <v>242</v>
      </c>
      <c r="B260" s="2">
        <v>1</v>
      </c>
      <c r="C260" t="s">
        <v>373</v>
      </c>
      <c r="D260" t="s">
        <v>321</v>
      </c>
      <c r="E260">
        <v>115</v>
      </c>
      <c r="F260">
        <v>26</v>
      </c>
      <c r="G260" s="1">
        <v>2990</v>
      </c>
      <c r="H260" s="2" t="s">
        <v>2</v>
      </c>
      <c r="I260" s="2" t="s">
        <v>3</v>
      </c>
      <c r="J260">
        <v>88</v>
      </c>
      <c r="K260" s="13">
        <f>SUM(E$127:E260)/($M$7*5280)</f>
        <v>0.36020821283979176</v>
      </c>
    </row>
    <row r="261" spans="1:11" ht="14.25">
      <c r="A261" s="3" t="s">
        <v>245</v>
      </c>
      <c r="B261" s="2">
        <v>1</v>
      </c>
      <c r="C261" t="s">
        <v>429</v>
      </c>
      <c r="D261" t="s">
        <v>334</v>
      </c>
      <c r="E261">
        <v>700</v>
      </c>
      <c r="F261">
        <v>18</v>
      </c>
      <c r="G261" s="1">
        <v>12600</v>
      </c>
      <c r="H261" s="2" t="s">
        <v>2</v>
      </c>
      <c r="I261" s="2" t="s">
        <v>3</v>
      </c>
      <c r="J261">
        <v>88</v>
      </c>
      <c r="K261" s="13">
        <f>SUM(E$127:E261)/($M$7*5280)</f>
        <v>0.362284409247972</v>
      </c>
    </row>
    <row r="262" spans="1:11" ht="14.25">
      <c r="A262" s="3" t="s">
        <v>255</v>
      </c>
      <c r="B262" s="2">
        <v>1</v>
      </c>
      <c r="C262" t="s">
        <v>585</v>
      </c>
      <c r="D262" t="s">
        <v>321</v>
      </c>
      <c r="E262">
        <v>143</v>
      </c>
      <c r="F262">
        <v>25</v>
      </c>
      <c r="G262" s="1">
        <v>3575</v>
      </c>
      <c r="H262" s="2" t="s">
        <v>2</v>
      </c>
      <c r="I262" s="2" t="s">
        <v>3</v>
      </c>
      <c r="J262">
        <v>88</v>
      </c>
      <c r="K262" s="13">
        <f>SUM(E$127:E262)/($M$7*5280)</f>
        <v>0.3627085465142145</v>
      </c>
    </row>
    <row r="263" spans="1:11" ht="14.25">
      <c r="A263" s="3" t="s">
        <v>266</v>
      </c>
      <c r="B263" s="2">
        <v>1</v>
      </c>
      <c r="C263" t="s">
        <v>665</v>
      </c>
      <c r="D263" t="s">
        <v>321</v>
      </c>
      <c r="E263">
        <v>635</v>
      </c>
      <c r="F263">
        <v>29</v>
      </c>
      <c r="G263" s="1">
        <v>18415</v>
      </c>
      <c r="H263" s="2" t="s">
        <v>2</v>
      </c>
      <c r="I263" s="2" t="s">
        <v>3</v>
      </c>
      <c r="J263">
        <v>88</v>
      </c>
      <c r="K263" s="13">
        <f>SUM(E$127:E263)/($M$7*5280)</f>
        <v>0.36459195325592086</v>
      </c>
    </row>
    <row r="264" spans="1:11" ht="14.25">
      <c r="A264" s="3" t="s">
        <v>268</v>
      </c>
      <c r="B264" s="2">
        <v>1</v>
      </c>
      <c r="C264" t="s">
        <v>666</v>
      </c>
      <c r="D264" t="s">
        <v>321</v>
      </c>
      <c r="E264">
        <v>600</v>
      </c>
      <c r="F264">
        <v>30</v>
      </c>
      <c r="G264" s="1">
        <v>18000</v>
      </c>
      <c r="H264" s="2" t="s">
        <v>2</v>
      </c>
      <c r="I264" s="2" t="s">
        <v>3</v>
      </c>
      <c r="J264">
        <v>88</v>
      </c>
      <c r="K264" s="13">
        <f>SUM(E$127:E264)/($M$7*5280)</f>
        <v>0.3663715501772182</v>
      </c>
    </row>
    <row r="265" spans="1:11" ht="14.25">
      <c r="A265" s="3" t="s">
        <v>280</v>
      </c>
      <c r="B265" s="2">
        <v>2</v>
      </c>
      <c r="C265" t="s">
        <v>534</v>
      </c>
      <c r="D265" t="s">
        <v>535</v>
      </c>
      <c r="E265">
        <v>815</v>
      </c>
      <c r="F265">
        <v>38</v>
      </c>
      <c r="G265" s="1">
        <v>30970</v>
      </c>
      <c r="H265" s="2" t="s">
        <v>2</v>
      </c>
      <c r="I265" s="2" t="s">
        <v>3</v>
      </c>
      <c r="J265">
        <v>88</v>
      </c>
      <c r="K265" s="13">
        <f>SUM(E$127:E265)/($M$7*5280)</f>
        <v>0.3687888359953137</v>
      </c>
    </row>
    <row r="266" spans="1:11" ht="14.25">
      <c r="A266" s="3" t="s">
        <v>30</v>
      </c>
      <c r="B266" s="2">
        <v>1</v>
      </c>
      <c r="C266" t="s">
        <v>574</v>
      </c>
      <c r="D266" t="s">
        <v>321</v>
      </c>
      <c r="E266">
        <v>339</v>
      </c>
      <c r="F266">
        <v>19</v>
      </c>
      <c r="G266" s="1">
        <v>6441</v>
      </c>
      <c r="H266" s="2" t="s">
        <v>2</v>
      </c>
      <c r="I266" s="2" t="s">
        <v>3</v>
      </c>
      <c r="J266">
        <v>87</v>
      </c>
      <c r="K266" s="13">
        <f>SUM(E$127:E266)/($M$7*5280)</f>
        <v>0.3697943082558467</v>
      </c>
    </row>
    <row r="267" spans="1:11" ht="14.25">
      <c r="A267" s="3" t="s">
        <v>42</v>
      </c>
      <c r="B267" s="2">
        <v>1</v>
      </c>
      <c r="C267" t="s">
        <v>583</v>
      </c>
      <c r="D267" t="s">
        <v>332</v>
      </c>
      <c r="E267">
        <v>971</v>
      </c>
      <c r="F267">
        <v>22</v>
      </c>
      <c r="G267" s="1">
        <v>21362</v>
      </c>
      <c r="H267" s="2" t="s">
        <v>2</v>
      </c>
      <c r="I267" s="2" t="s">
        <v>4</v>
      </c>
      <c r="J267">
        <v>87</v>
      </c>
      <c r="K267" s="13">
        <f>SUM(E$127:E267)/($M$7*5280)</f>
        <v>0.37267428927347956</v>
      </c>
    </row>
    <row r="268" spans="1:11" ht="14.25">
      <c r="A268" s="3" t="s">
        <v>54</v>
      </c>
      <c r="B268" s="2">
        <v>1</v>
      </c>
      <c r="C268" t="s">
        <v>589</v>
      </c>
      <c r="D268" t="s">
        <v>321</v>
      </c>
      <c r="E268" s="1">
        <v>1380</v>
      </c>
      <c r="F268">
        <v>25</v>
      </c>
      <c r="G268" s="1">
        <v>34500</v>
      </c>
      <c r="H268" s="2" t="s">
        <v>2</v>
      </c>
      <c r="I268" s="2" t="s">
        <v>4</v>
      </c>
      <c r="J268">
        <v>87</v>
      </c>
      <c r="K268" s="13">
        <f>SUM(E$127:E268)/($M$7*5280)</f>
        <v>0.37676736219246343</v>
      </c>
    </row>
    <row r="269" spans="1:11" ht="14.25">
      <c r="A269" s="3" t="s">
        <v>58</v>
      </c>
      <c r="B269" s="2">
        <v>1</v>
      </c>
      <c r="C269" t="s">
        <v>429</v>
      </c>
      <c r="D269" t="s">
        <v>321</v>
      </c>
      <c r="E269">
        <v>865</v>
      </c>
      <c r="F269">
        <v>19</v>
      </c>
      <c r="G269" s="1">
        <v>16435</v>
      </c>
      <c r="H269" s="2" t="s">
        <v>2</v>
      </c>
      <c r="I269" s="2" t="s">
        <v>3</v>
      </c>
      <c r="J269">
        <v>87</v>
      </c>
      <c r="K269" s="13">
        <f>SUM(E$127:E269)/($M$7*5280)</f>
        <v>0.3793329477540004</v>
      </c>
    </row>
    <row r="270" spans="1:11" ht="14.25">
      <c r="A270" s="3" t="s">
        <v>59</v>
      </c>
      <c r="B270" s="2">
        <v>2</v>
      </c>
      <c r="C270" t="s">
        <v>343</v>
      </c>
      <c r="D270" t="s">
        <v>325</v>
      </c>
      <c r="E270">
        <v>515</v>
      </c>
      <c r="F270">
        <v>24</v>
      </c>
      <c r="G270" s="1">
        <v>12360</v>
      </c>
      <c r="H270" s="2" t="s">
        <v>2</v>
      </c>
      <c r="I270" s="2" t="s">
        <v>4</v>
      </c>
      <c r="J270">
        <v>87</v>
      </c>
      <c r="K270" s="13">
        <f>SUM(E$127:E270)/($M$7*5280)</f>
        <v>0.38086043511144724</v>
      </c>
    </row>
    <row r="271" spans="1:11" ht="14.25">
      <c r="A271" s="3" t="s">
        <v>84</v>
      </c>
      <c r="B271" s="2">
        <v>1</v>
      </c>
      <c r="C271" t="s">
        <v>344</v>
      </c>
      <c r="D271" t="s">
        <v>371</v>
      </c>
      <c r="E271" s="1">
        <v>1930</v>
      </c>
      <c r="F271">
        <v>22</v>
      </c>
      <c r="G271" s="1">
        <v>42460</v>
      </c>
      <c r="H271" s="2" t="s">
        <v>2</v>
      </c>
      <c r="I271" s="2" t="s">
        <v>4</v>
      </c>
      <c r="J271">
        <v>87</v>
      </c>
      <c r="K271" s="13">
        <f>SUM(E$127:E271)/($M$7*5280)</f>
        <v>0.386584805208287</v>
      </c>
    </row>
    <row r="272" spans="1:11" ht="14.25">
      <c r="A272" s="3" t="s">
        <v>93</v>
      </c>
      <c r="B272" s="2">
        <v>4</v>
      </c>
      <c r="C272" t="s">
        <v>377</v>
      </c>
      <c r="D272" t="s">
        <v>321</v>
      </c>
      <c r="E272">
        <v>914</v>
      </c>
      <c r="F272">
        <v>22</v>
      </c>
      <c r="G272" s="1">
        <v>20108</v>
      </c>
      <c r="H272" s="2" t="s">
        <v>2</v>
      </c>
      <c r="I272" s="2" t="s">
        <v>3</v>
      </c>
      <c r="J272">
        <v>87</v>
      </c>
      <c r="K272" s="13">
        <f>SUM(E$127:E272)/($M$7*5280)</f>
        <v>0.38929572451839656</v>
      </c>
    </row>
    <row r="273" spans="1:11" ht="14.25">
      <c r="A273" s="3" t="s">
        <v>99</v>
      </c>
      <c r="B273" s="2">
        <v>1</v>
      </c>
      <c r="C273" t="s">
        <v>545</v>
      </c>
      <c r="D273" t="s">
        <v>321</v>
      </c>
      <c r="E273">
        <v>190</v>
      </c>
      <c r="F273">
        <v>20</v>
      </c>
      <c r="G273" s="1">
        <v>3800</v>
      </c>
      <c r="H273" s="2" t="s">
        <v>2</v>
      </c>
      <c r="I273" s="2" t="s">
        <v>4</v>
      </c>
      <c r="J273">
        <v>87</v>
      </c>
      <c r="K273" s="13">
        <f>SUM(E$127:E273)/($M$7*5280)</f>
        <v>0.38985926354347405</v>
      </c>
    </row>
    <row r="274" spans="1:11" ht="14.25">
      <c r="A274" s="3" t="s">
        <v>108</v>
      </c>
      <c r="B274" s="2">
        <v>1</v>
      </c>
      <c r="C274" t="s">
        <v>610</v>
      </c>
      <c r="D274" t="s">
        <v>321</v>
      </c>
      <c r="E274">
        <v>430</v>
      </c>
      <c r="F274">
        <v>25</v>
      </c>
      <c r="G274" s="1">
        <v>10750</v>
      </c>
      <c r="H274" s="2" t="s">
        <v>2</v>
      </c>
      <c r="I274" s="2" t="s">
        <v>3</v>
      </c>
      <c r="J274">
        <v>87</v>
      </c>
      <c r="K274" s="13">
        <f>SUM(E$127:E274)/($M$7*5280)</f>
        <v>0.3911346413370705</v>
      </c>
    </row>
    <row r="275" spans="1:11" ht="14.25">
      <c r="A275" s="3" t="s">
        <v>110</v>
      </c>
      <c r="B275" s="2">
        <v>1</v>
      </c>
      <c r="C275" t="s">
        <v>429</v>
      </c>
      <c r="D275" t="s">
        <v>366</v>
      </c>
      <c r="E275" s="1">
        <v>4310</v>
      </c>
      <c r="F275">
        <v>21</v>
      </c>
      <c r="G275" s="1">
        <v>90510</v>
      </c>
      <c r="H275" s="2" t="s">
        <v>2</v>
      </c>
      <c r="I275" s="2" t="s">
        <v>4</v>
      </c>
      <c r="J275">
        <v>87</v>
      </c>
      <c r="K275" s="13">
        <f>SUM(E$127:E275)/($M$7*5280)</f>
        <v>0.40391807922172296</v>
      </c>
    </row>
    <row r="276" spans="1:11" ht="14.25">
      <c r="A276" s="3" t="s">
        <v>116</v>
      </c>
      <c r="B276" s="2">
        <v>1</v>
      </c>
      <c r="C276" t="s">
        <v>387</v>
      </c>
      <c r="D276" t="s">
        <v>321</v>
      </c>
      <c r="E276" s="1">
        <v>1202</v>
      </c>
      <c r="F276">
        <v>27</v>
      </c>
      <c r="G276" s="1">
        <v>32454</v>
      </c>
      <c r="H276" s="2" t="s">
        <v>2</v>
      </c>
      <c r="I276" s="2" t="s">
        <v>3</v>
      </c>
      <c r="J276">
        <v>87</v>
      </c>
      <c r="K276" s="13">
        <f>SUM(E$127:E276)/($M$7*5280)</f>
        <v>0.4074832050540553</v>
      </c>
    </row>
    <row r="277" spans="1:11" ht="14.25">
      <c r="A277" s="3" t="s">
        <v>123</v>
      </c>
      <c r="B277" s="2">
        <v>1</v>
      </c>
      <c r="C277" t="s">
        <v>614</v>
      </c>
      <c r="D277" t="s">
        <v>334</v>
      </c>
      <c r="E277">
        <v>601</v>
      </c>
      <c r="F277">
        <v>23</v>
      </c>
      <c r="G277" s="1">
        <v>13823</v>
      </c>
      <c r="H277" s="2" t="s">
        <v>2</v>
      </c>
      <c r="I277" s="2" t="s">
        <v>3</v>
      </c>
      <c r="J277">
        <v>87</v>
      </c>
      <c r="K277" s="13">
        <f>SUM(E$127:E277)/($M$7*5280)</f>
        <v>0.4092657679702214</v>
      </c>
    </row>
    <row r="278" spans="1:11" ht="14.25">
      <c r="A278" s="3" t="s">
        <v>155</v>
      </c>
      <c r="B278" s="2">
        <v>2</v>
      </c>
      <c r="C278" t="s">
        <v>629</v>
      </c>
      <c r="D278" t="s">
        <v>426</v>
      </c>
      <c r="E278">
        <v>520</v>
      </c>
      <c r="F278">
        <v>25</v>
      </c>
      <c r="G278" s="1">
        <v>13000</v>
      </c>
      <c r="H278" s="2" t="s">
        <v>2</v>
      </c>
      <c r="I278" s="2" t="s">
        <v>3</v>
      </c>
      <c r="J278">
        <v>87</v>
      </c>
      <c r="K278" s="13">
        <f>SUM(E$127:E278)/($M$7*5280)</f>
        <v>0.4108080853020124</v>
      </c>
    </row>
    <row r="279" spans="1:11" ht="14.25">
      <c r="A279" s="3" t="s">
        <v>170</v>
      </c>
      <c r="B279" s="2">
        <v>2</v>
      </c>
      <c r="C279" t="s">
        <v>436</v>
      </c>
      <c r="D279" t="s">
        <v>324</v>
      </c>
      <c r="E279">
        <v>537</v>
      </c>
      <c r="F279">
        <v>24</v>
      </c>
      <c r="G279" s="1">
        <v>12888</v>
      </c>
      <c r="H279" s="2" t="s">
        <v>2</v>
      </c>
      <c r="I279" s="2" t="s">
        <v>3</v>
      </c>
      <c r="J279">
        <v>87</v>
      </c>
      <c r="K279" s="13">
        <f>SUM(E$127:E279)/($M$7*5280)</f>
        <v>0.4124008245465735</v>
      </c>
    </row>
    <row r="280" spans="1:11" ht="14.25">
      <c r="A280" s="3" t="s">
        <v>172</v>
      </c>
      <c r="B280" s="2">
        <v>1</v>
      </c>
      <c r="C280" t="s">
        <v>614</v>
      </c>
      <c r="D280" t="s">
        <v>321</v>
      </c>
      <c r="E280">
        <v>492</v>
      </c>
      <c r="F280">
        <v>25</v>
      </c>
      <c r="G280" s="1">
        <v>12300</v>
      </c>
      <c r="H280" s="2" t="s">
        <v>2</v>
      </c>
      <c r="I280" s="2" t="s">
        <v>3</v>
      </c>
      <c r="J280">
        <v>87</v>
      </c>
      <c r="K280" s="13">
        <f>SUM(E$127:E280)/($M$7*5280)</f>
        <v>0.41386009402203733</v>
      </c>
    </row>
    <row r="281" spans="1:11" ht="14.25">
      <c r="A281" s="3" t="s">
        <v>178</v>
      </c>
      <c r="B281" s="2" t="s">
        <v>5</v>
      </c>
      <c r="C281" t="s">
        <v>395</v>
      </c>
      <c r="D281" t="s">
        <v>440</v>
      </c>
      <c r="E281" s="1">
        <v>1701</v>
      </c>
      <c r="F281">
        <v>21</v>
      </c>
      <c r="G281" s="1">
        <v>35721</v>
      </c>
      <c r="H281" s="2" t="s">
        <v>2</v>
      </c>
      <c r="I281" s="2" t="s">
        <v>4</v>
      </c>
      <c r="J281">
        <v>87</v>
      </c>
      <c r="K281" s="13">
        <f>SUM(E$127:E281)/($M$7*5280)</f>
        <v>0.41890525129391526</v>
      </c>
    </row>
    <row r="282" spans="1:11" ht="14.25">
      <c r="A282" s="3" t="s">
        <v>178</v>
      </c>
      <c r="B282" s="2" t="s">
        <v>23</v>
      </c>
      <c r="C282" t="s">
        <v>440</v>
      </c>
      <c r="D282" t="s">
        <v>441</v>
      </c>
      <c r="E282" s="1">
        <v>1576</v>
      </c>
      <c r="F282">
        <v>21</v>
      </c>
      <c r="G282" s="1">
        <v>33096</v>
      </c>
      <c r="H282" s="2" t="s">
        <v>2</v>
      </c>
      <c r="I282" s="2" t="s">
        <v>3</v>
      </c>
      <c r="J282">
        <v>87</v>
      </c>
      <c r="K282" s="13">
        <f>SUM(E$127:E282)/($M$7*5280)</f>
        <v>0.4235796592071896</v>
      </c>
    </row>
    <row r="283" spans="1:11" ht="14.25">
      <c r="A283" s="3" t="s">
        <v>206</v>
      </c>
      <c r="B283" s="2">
        <v>1</v>
      </c>
      <c r="C283" t="s">
        <v>651</v>
      </c>
      <c r="D283" t="s">
        <v>470</v>
      </c>
      <c r="E283" s="1">
        <v>1575</v>
      </c>
      <c r="F283">
        <v>22</v>
      </c>
      <c r="G283" s="1">
        <v>34650</v>
      </c>
      <c r="H283" s="2" t="s">
        <v>2</v>
      </c>
      <c r="I283" s="2" t="s">
        <v>4</v>
      </c>
      <c r="J283">
        <v>87</v>
      </c>
      <c r="K283" s="13">
        <f>SUM(E$127:E283)/($M$7*5280)</f>
        <v>0.42825110112559506</v>
      </c>
    </row>
    <row r="284" spans="1:11" ht="14.25">
      <c r="A284" s="3" t="s">
        <v>209</v>
      </c>
      <c r="B284" s="2">
        <v>1</v>
      </c>
      <c r="C284" t="s">
        <v>617</v>
      </c>
      <c r="D284" t="s">
        <v>479</v>
      </c>
      <c r="E284">
        <v>227</v>
      </c>
      <c r="F284">
        <v>18</v>
      </c>
      <c r="G284" s="1">
        <v>4086</v>
      </c>
      <c r="H284" s="2" t="s">
        <v>2</v>
      </c>
      <c r="I284" s="2" t="s">
        <v>3</v>
      </c>
      <c r="J284">
        <v>87</v>
      </c>
      <c r="K284" s="13">
        <f>SUM(E$127:E284)/($M$7*5280)</f>
        <v>0.4289243819608192</v>
      </c>
    </row>
    <row r="285" spans="1:11" ht="14.25">
      <c r="A285" s="3" t="s">
        <v>215</v>
      </c>
      <c r="B285" s="2" t="s">
        <v>8</v>
      </c>
      <c r="C285" t="s">
        <v>653</v>
      </c>
      <c r="D285" t="s">
        <v>337</v>
      </c>
      <c r="E285" s="1">
        <v>2367</v>
      </c>
      <c r="F285">
        <v>26</v>
      </c>
      <c r="G285" s="1">
        <v>61542</v>
      </c>
      <c r="H285" s="2" t="s">
        <v>2</v>
      </c>
      <c r="I285" s="2" t="s">
        <v>3</v>
      </c>
      <c r="J285">
        <v>87</v>
      </c>
      <c r="K285" s="13">
        <f>SUM(E$127:E285)/($M$7*5280)</f>
        <v>0.43594489181533713</v>
      </c>
    </row>
    <row r="286" spans="1:11" ht="14.25">
      <c r="A286" s="3" t="s">
        <v>236</v>
      </c>
      <c r="B286" s="2">
        <v>1</v>
      </c>
      <c r="C286" t="s">
        <v>658</v>
      </c>
      <c r="D286" t="s">
        <v>513</v>
      </c>
      <c r="E286" s="1">
        <v>1655</v>
      </c>
      <c r="F286">
        <v>22</v>
      </c>
      <c r="G286" s="1">
        <v>36410</v>
      </c>
      <c r="H286" s="2" t="s">
        <v>2</v>
      </c>
      <c r="I286" s="2" t="s">
        <v>3</v>
      </c>
      <c r="J286">
        <v>87</v>
      </c>
      <c r="K286" s="13">
        <f>SUM(E$127:E286)/($M$7*5280)</f>
        <v>0.44085361332324896</v>
      </c>
    </row>
    <row r="287" spans="1:11" ht="14.25">
      <c r="A287" s="3" t="s">
        <v>250</v>
      </c>
      <c r="B287" s="2">
        <v>1</v>
      </c>
      <c r="C287" t="s">
        <v>662</v>
      </c>
      <c r="D287" t="s">
        <v>334</v>
      </c>
      <c r="E287">
        <v>740</v>
      </c>
      <c r="F287">
        <v>18</v>
      </c>
      <c r="G287" s="1">
        <v>13320</v>
      </c>
      <c r="H287" s="2" t="s">
        <v>2</v>
      </c>
      <c r="I287" s="2" t="s">
        <v>3</v>
      </c>
      <c r="J287">
        <v>87</v>
      </c>
      <c r="K287" s="13">
        <f>SUM(E$127:E287)/($M$7*5280)</f>
        <v>0.44304844952618233</v>
      </c>
    </row>
    <row r="288" spans="1:11" ht="14.25">
      <c r="A288" s="3" t="s">
        <v>253</v>
      </c>
      <c r="B288" s="2">
        <v>1</v>
      </c>
      <c r="C288" t="s">
        <v>606</v>
      </c>
      <c r="D288" t="s">
        <v>333</v>
      </c>
      <c r="E288" s="1">
        <v>1230</v>
      </c>
      <c r="F288">
        <v>21</v>
      </c>
      <c r="G288" s="1">
        <v>25830</v>
      </c>
      <c r="H288" s="2" t="s">
        <v>2</v>
      </c>
      <c r="I288" s="2" t="s">
        <v>4</v>
      </c>
      <c r="J288">
        <v>87</v>
      </c>
      <c r="K288" s="13">
        <f>SUM(E$127:E288)/($M$7*5280)</f>
        <v>0.4466966232148418</v>
      </c>
    </row>
    <row r="289" spans="1:11" ht="14.25">
      <c r="A289" s="3" t="s">
        <v>257</v>
      </c>
      <c r="B289" s="2">
        <v>1</v>
      </c>
      <c r="C289" t="s">
        <v>606</v>
      </c>
      <c r="D289" t="s">
        <v>523</v>
      </c>
      <c r="E289">
        <v>900</v>
      </c>
      <c r="F289">
        <v>22</v>
      </c>
      <c r="G289" s="1">
        <v>19800</v>
      </c>
      <c r="H289" s="2" t="s">
        <v>2</v>
      </c>
      <c r="I289" s="2" t="s">
        <v>3</v>
      </c>
      <c r="J289">
        <v>87</v>
      </c>
      <c r="K289" s="13">
        <f>SUM(E$127:E289)/($M$7*5280)</f>
        <v>0.4493660185967878</v>
      </c>
    </row>
    <row r="290" spans="1:11" ht="14.25">
      <c r="A290" s="3" t="s">
        <v>271</v>
      </c>
      <c r="B290" s="2">
        <v>1</v>
      </c>
      <c r="C290" t="s">
        <v>668</v>
      </c>
      <c r="D290" t="s">
        <v>321</v>
      </c>
      <c r="E290">
        <v>360</v>
      </c>
      <c r="F290">
        <v>23</v>
      </c>
      <c r="G290" s="1">
        <v>8280</v>
      </c>
      <c r="H290" s="2" t="s">
        <v>2</v>
      </c>
      <c r="I290" s="2" t="s">
        <v>4</v>
      </c>
      <c r="J290">
        <v>87</v>
      </c>
      <c r="K290" s="13">
        <f>SUM(E$127:E290)/($M$7*5280)</f>
        <v>0.45043377674956625</v>
      </c>
    </row>
    <row r="291" spans="1:11" ht="14.25">
      <c r="A291" s="3" t="s">
        <v>281</v>
      </c>
      <c r="B291" s="2">
        <v>1</v>
      </c>
      <c r="C291" t="s">
        <v>676</v>
      </c>
      <c r="D291" t="s">
        <v>321</v>
      </c>
      <c r="E291">
        <v>360</v>
      </c>
      <c r="F291">
        <v>26</v>
      </c>
      <c r="G291" s="1">
        <v>9360</v>
      </c>
      <c r="H291" s="2" t="s">
        <v>2</v>
      </c>
      <c r="I291" s="2" t="s">
        <v>3</v>
      </c>
      <c r="J291">
        <v>87</v>
      </c>
      <c r="K291" s="13">
        <f>SUM(E$127:E291)/($M$7*5280)</f>
        <v>0.4515015349023446</v>
      </c>
    </row>
    <row r="292" spans="1:11" ht="14.25">
      <c r="A292" s="3" t="s">
        <v>283</v>
      </c>
      <c r="B292" s="2">
        <v>2</v>
      </c>
      <c r="C292" t="s">
        <v>678</v>
      </c>
      <c r="D292" t="s">
        <v>537</v>
      </c>
      <c r="E292" s="1">
        <v>1698</v>
      </c>
      <c r="F292">
        <v>29</v>
      </c>
      <c r="G292" s="1">
        <v>49242</v>
      </c>
      <c r="H292" s="2" t="s">
        <v>2</v>
      </c>
      <c r="I292" s="2" t="s">
        <v>3</v>
      </c>
      <c r="J292">
        <v>87</v>
      </c>
      <c r="K292" s="13">
        <f>SUM(E$127:E292)/($M$7*5280)</f>
        <v>0.45653779418961604</v>
      </c>
    </row>
    <row r="293" spans="1:11" ht="14.25">
      <c r="A293" s="3" t="s">
        <v>291</v>
      </c>
      <c r="B293" s="2" t="s">
        <v>5</v>
      </c>
      <c r="C293" t="s">
        <v>395</v>
      </c>
      <c r="D293" t="s">
        <v>545</v>
      </c>
      <c r="E293" s="1">
        <v>1730</v>
      </c>
      <c r="F293">
        <v>21</v>
      </c>
      <c r="G293" s="1">
        <v>36330</v>
      </c>
      <c r="H293" s="2" t="s">
        <v>2</v>
      </c>
      <c r="I293" s="2" t="s">
        <v>3</v>
      </c>
      <c r="J293">
        <v>87</v>
      </c>
      <c r="K293" s="13">
        <f>SUM(E$127:E293)/($M$7*5280)</f>
        <v>0.46166896531269</v>
      </c>
    </row>
    <row r="294" spans="1:11" ht="14.25">
      <c r="A294" s="3" t="s">
        <v>296</v>
      </c>
      <c r="B294" s="2">
        <v>1</v>
      </c>
      <c r="C294" t="s">
        <v>636</v>
      </c>
      <c r="D294" t="s">
        <v>549</v>
      </c>
      <c r="E294" s="1">
        <v>3840</v>
      </c>
      <c r="F294">
        <v>19</v>
      </c>
      <c r="G294" s="1">
        <v>72960</v>
      </c>
      <c r="H294" s="2" t="s">
        <v>2</v>
      </c>
      <c r="I294" s="2" t="s">
        <v>3</v>
      </c>
      <c r="J294">
        <v>87</v>
      </c>
      <c r="K294" s="13">
        <f>SUM(E$127:E294)/($M$7*5280)</f>
        <v>0.4730583856089929</v>
      </c>
    </row>
    <row r="295" spans="1:11" ht="14.25">
      <c r="A295" s="3" t="s">
        <v>308</v>
      </c>
      <c r="B295" s="2">
        <v>2</v>
      </c>
      <c r="C295" t="s">
        <v>557</v>
      </c>
      <c r="D295" t="s">
        <v>558</v>
      </c>
      <c r="E295">
        <v>725</v>
      </c>
      <c r="F295">
        <v>25</v>
      </c>
      <c r="G295" s="1">
        <v>18125</v>
      </c>
      <c r="H295" s="2" t="s">
        <v>2</v>
      </c>
      <c r="I295" s="2" t="s">
        <v>3</v>
      </c>
      <c r="J295">
        <v>87</v>
      </c>
      <c r="K295" s="13">
        <f>SUM(E$127:E295)/($M$7*5280)</f>
        <v>0.47520873188889384</v>
      </c>
    </row>
    <row r="296" spans="1:11" ht="14.25">
      <c r="A296" s="3" t="s">
        <v>311</v>
      </c>
      <c r="B296" s="2">
        <v>1</v>
      </c>
      <c r="C296" t="s">
        <v>394</v>
      </c>
      <c r="D296" t="s">
        <v>321</v>
      </c>
      <c r="E296">
        <v>397</v>
      </c>
      <c r="F296">
        <v>25</v>
      </c>
      <c r="G296" s="1">
        <v>9925</v>
      </c>
      <c r="H296" s="2" t="s">
        <v>2</v>
      </c>
      <c r="I296" s="2" t="s">
        <v>3</v>
      </c>
      <c r="J296">
        <v>87</v>
      </c>
      <c r="K296" s="13">
        <f>SUM(E$127:E296)/($M$7*5280)</f>
        <v>0.4763862318518189</v>
      </c>
    </row>
    <row r="297" spans="1:11" ht="14.25">
      <c r="A297" s="3" t="s">
        <v>316</v>
      </c>
      <c r="B297" s="2">
        <v>1</v>
      </c>
      <c r="C297" t="s">
        <v>325</v>
      </c>
      <c r="D297" t="s">
        <v>562</v>
      </c>
      <c r="E297">
        <v>735</v>
      </c>
      <c r="F297">
        <v>33</v>
      </c>
      <c r="G297" s="1">
        <v>24255</v>
      </c>
      <c r="H297" s="2" t="s">
        <v>2</v>
      </c>
      <c r="I297" s="2" t="s">
        <v>3</v>
      </c>
      <c r="J297">
        <v>87</v>
      </c>
      <c r="K297" s="13">
        <f>SUM(E$127:E297)/($M$7*5280)</f>
        <v>0.4785662380804081</v>
      </c>
    </row>
    <row r="298" spans="1:11" ht="14.25">
      <c r="A298" s="3" t="s">
        <v>45</v>
      </c>
      <c r="B298" s="2">
        <v>1</v>
      </c>
      <c r="C298" t="s">
        <v>559</v>
      </c>
      <c r="D298" t="s">
        <v>321</v>
      </c>
      <c r="E298">
        <v>420</v>
      </c>
      <c r="F298">
        <v>25</v>
      </c>
      <c r="G298" s="1">
        <v>10500</v>
      </c>
      <c r="H298" s="2" t="s">
        <v>2</v>
      </c>
      <c r="I298" s="2" t="s">
        <v>4</v>
      </c>
      <c r="J298">
        <v>86</v>
      </c>
      <c r="K298" s="13">
        <f>SUM(E$127:E298)/($M$7*5280)</f>
        <v>0.4798119559253162</v>
      </c>
    </row>
    <row r="299" spans="1:11" ht="14.25">
      <c r="A299" s="3" t="s">
        <v>47</v>
      </c>
      <c r="B299" s="2">
        <v>1</v>
      </c>
      <c r="C299" t="s">
        <v>324</v>
      </c>
      <c r="D299" t="s">
        <v>321</v>
      </c>
      <c r="E299">
        <v>166</v>
      </c>
      <c r="F299">
        <v>26</v>
      </c>
      <c r="G299" s="1">
        <v>4316</v>
      </c>
      <c r="H299" s="2" t="s">
        <v>2</v>
      </c>
      <c r="I299" s="2" t="s">
        <v>3</v>
      </c>
      <c r="J299">
        <v>86</v>
      </c>
      <c r="K299" s="13">
        <f>SUM(E$127:E299)/($M$7*5280)</f>
        <v>0.4803043110735418</v>
      </c>
    </row>
    <row r="300" spans="1:11" ht="14.25">
      <c r="A300" s="3" t="s">
        <v>83</v>
      </c>
      <c r="B300" s="2">
        <v>1</v>
      </c>
      <c r="C300" t="s">
        <v>331</v>
      </c>
      <c r="D300" t="s">
        <v>321</v>
      </c>
      <c r="E300">
        <v>214</v>
      </c>
      <c r="F300">
        <v>25</v>
      </c>
      <c r="G300" s="1">
        <v>5350</v>
      </c>
      <c r="H300" s="2" t="s">
        <v>2</v>
      </c>
      <c r="I300" s="2" t="s">
        <v>4</v>
      </c>
      <c r="J300">
        <v>86</v>
      </c>
      <c r="K300" s="13">
        <f>SUM(E$127:E300)/($M$7*5280)</f>
        <v>0.4809390339754712</v>
      </c>
    </row>
    <row r="301" spans="1:11" ht="14.25">
      <c r="A301" s="3" t="s">
        <v>93</v>
      </c>
      <c r="B301" s="2">
        <v>3</v>
      </c>
      <c r="C301" t="s">
        <v>376</v>
      </c>
      <c r="D301" t="s">
        <v>377</v>
      </c>
      <c r="E301" s="1">
        <v>2305</v>
      </c>
      <c r="F301">
        <v>22</v>
      </c>
      <c r="G301" s="1">
        <v>50710</v>
      </c>
      <c r="H301" s="2" t="s">
        <v>2</v>
      </c>
      <c r="I301" s="2" t="s">
        <v>3</v>
      </c>
      <c r="J301">
        <v>86</v>
      </c>
      <c r="K301" s="13">
        <f>SUM(E$127:E301)/($M$7*5280)</f>
        <v>0.4877756521481218</v>
      </c>
    </row>
    <row r="302" spans="1:11" ht="14.25">
      <c r="A302" s="3" t="s">
        <v>131</v>
      </c>
      <c r="B302" s="2">
        <v>9</v>
      </c>
      <c r="C302" t="s">
        <v>616</v>
      </c>
      <c r="D302" t="s">
        <v>408</v>
      </c>
      <c r="E302" s="1">
        <v>1500</v>
      </c>
      <c r="F302">
        <v>18</v>
      </c>
      <c r="G302" s="1">
        <v>27000</v>
      </c>
      <c r="H302" s="2" t="s">
        <v>2</v>
      </c>
      <c r="I302" s="2" t="s">
        <v>3</v>
      </c>
      <c r="J302">
        <v>86</v>
      </c>
      <c r="K302" s="13">
        <f>SUM(E$127:E302)/($M$7*5280)</f>
        <v>0.4922246444513651</v>
      </c>
    </row>
    <row r="303" spans="1:11" ht="14.25">
      <c r="A303" s="3" t="s">
        <v>215</v>
      </c>
      <c r="B303" s="2">
        <v>2</v>
      </c>
      <c r="C303" t="s">
        <v>337</v>
      </c>
      <c r="D303" t="s">
        <v>495</v>
      </c>
      <c r="E303" s="1">
        <v>1852</v>
      </c>
      <c r="F303">
        <v>26</v>
      </c>
      <c r="G303" s="1">
        <v>48152</v>
      </c>
      <c r="H303" s="2" t="s">
        <v>2</v>
      </c>
      <c r="I303" s="2" t="s">
        <v>3</v>
      </c>
      <c r="J303">
        <v>86</v>
      </c>
      <c r="K303" s="13">
        <f>SUM(E$127:E303)/($M$7*5280)</f>
        <v>0.49771766694843617</v>
      </c>
    </row>
    <row r="304" spans="1:11" ht="14.25">
      <c r="A304" s="3" t="s">
        <v>237</v>
      </c>
      <c r="B304" s="2">
        <v>1</v>
      </c>
      <c r="C304" t="s">
        <v>659</v>
      </c>
      <c r="D304" t="s">
        <v>514</v>
      </c>
      <c r="E304" s="1">
        <v>1800</v>
      </c>
      <c r="F304">
        <v>25</v>
      </c>
      <c r="G304" s="1">
        <v>45000</v>
      </c>
      <c r="H304" s="2" t="s">
        <v>2</v>
      </c>
      <c r="I304" s="2" t="s">
        <v>4</v>
      </c>
      <c r="J304">
        <v>86</v>
      </c>
      <c r="K304" s="13">
        <f>SUM(E$127:E304)/($M$7*5280)</f>
        <v>0.5030564577123282</v>
      </c>
    </row>
    <row r="305" spans="1:11" ht="14.25">
      <c r="A305" s="3" t="s">
        <v>243</v>
      </c>
      <c r="B305" s="2">
        <v>1</v>
      </c>
      <c r="C305" t="s">
        <v>373</v>
      </c>
      <c r="D305" t="s">
        <v>321</v>
      </c>
      <c r="E305">
        <v>292</v>
      </c>
      <c r="F305">
        <v>34</v>
      </c>
      <c r="G305" s="1">
        <v>9928</v>
      </c>
      <c r="H305" s="2" t="s">
        <v>2</v>
      </c>
      <c r="I305" s="2" t="s">
        <v>3</v>
      </c>
      <c r="J305">
        <v>86</v>
      </c>
      <c r="K305" s="13">
        <f>SUM(E$127:E305)/($M$7*5280)</f>
        <v>0.5039225282140262</v>
      </c>
    </row>
    <row r="306" spans="1:11" ht="14.25">
      <c r="A306" s="3" t="s">
        <v>252</v>
      </c>
      <c r="B306" s="2">
        <v>1</v>
      </c>
      <c r="C306" t="s">
        <v>615</v>
      </c>
      <c r="D306" t="s">
        <v>522</v>
      </c>
      <c r="E306">
        <v>585</v>
      </c>
      <c r="F306">
        <v>23</v>
      </c>
      <c r="G306" s="1">
        <v>13455</v>
      </c>
      <c r="H306" s="2" t="s">
        <v>2</v>
      </c>
      <c r="I306" s="2" t="s">
        <v>3</v>
      </c>
      <c r="J306">
        <v>86</v>
      </c>
      <c r="K306" s="13">
        <f>SUM(E$127:E306)/($M$7*5280)</f>
        <v>0.5056576352122911</v>
      </c>
    </row>
    <row r="307" spans="1:11" ht="14.25">
      <c r="A307" s="3" t="s">
        <v>258</v>
      </c>
      <c r="B307" s="2">
        <v>1</v>
      </c>
      <c r="C307" t="s">
        <v>349</v>
      </c>
      <c r="D307" t="s">
        <v>321</v>
      </c>
      <c r="E307">
        <v>435</v>
      </c>
      <c r="F307">
        <v>20</v>
      </c>
      <c r="G307" s="1">
        <v>8700</v>
      </c>
      <c r="H307" s="2" t="s">
        <v>2</v>
      </c>
      <c r="I307" s="2" t="s">
        <v>4</v>
      </c>
      <c r="J307">
        <v>86</v>
      </c>
      <c r="K307" s="13">
        <f>SUM(E$127:E307)/($M$7*5280)</f>
        <v>0.5069478429802317</v>
      </c>
    </row>
    <row r="308" spans="1:11" ht="14.25">
      <c r="A308" s="3" t="s">
        <v>260</v>
      </c>
      <c r="B308" s="2">
        <v>3</v>
      </c>
      <c r="C308" t="s">
        <v>663</v>
      </c>
      <c r="D308" t="s">
        <v>525</v>
      </c>
      <c r="E308">
        <v>327</v>
      </c>
      <c r="F308">
        <v>38</v>
      </c>
      <c r="G308" s="1">
        <v>12426</v>
      </c>
      <c r="H308" s="2" t="s">
        <v>2</v>
      </c>
      <c r="I308" s="2" t="s">
        <v>4</v>
      </c>
      <c r="J308">
        <v>86</v>
      </c>
      <c r="K308" s="13">
        <f>SUM(E$127:E308)/($M$7*5280)</f>
        <v>0.5079177233023386</v>
      </c>
    </row>
    <row r="309" spans="1:11" ht="14.25">
      <c r="A309" s="3" t="s">
        <v>283</v>
      </c>
      <c r="B309" s="2">
        <v>3</v>
      </c>
      <c r="C309" t="s">
        <v>364</v>
      </c>
      <c r="D309" t="s">
        <v>321</v>
      </c>
      <c r="E309" s="1">
        <v>1613</v>
      </c>
      <c r="F309">
        <v>29</v>
      </c>
      <c r="G309" s="1">
        <v>46777</v>
      </c>
      <c r="H309" s="2" t="s">
        <v>2</v>
      </c>
      <c r="I309" s="2" t="s">
        <v>3</v>
      </c>
      <c r="J309">
        <v>86</v>
      </c>
      <c r="K309" s="13">
        <f>SUM(E$127:E309)/($M$7*5280)</f>
        <v>0.5127018730257596</v>
      </c>
    </row>
    <row r="310" spans="1:11" ht="14.25">
      <c r="A310" s="3" t="s">
        <v>288</v>
      </c>
      <c r="B310" s="2">
        <v>2</v>
      </c>
      <c r="C310" t="s">
        <v>542</v>
      </c>
      <c r="D310" t="s">
        <v>543</v>
      </c>
      <c r="E310" s="1">
        <v>1562</v>
      </c>
      <c r="F310">
        <v>23</v>
      </c>
      <c r="G310" s="1">
        <v>35926</v>
      </c>
      <c r="H310" s="2" t="s">
        <v>2</v>
      </c>
      <c r="I310" s="2" t="s">
        <v>4</v>
      </c>
      <c r="J310">
        <v>86</v>
      </c>
      <c r="K310" s="13">
        <f>SUM(E$127:E310)/($M$7*5280)</f>
        <v>0.5173347570108704</v>
      </c>
    </row>
    <row r="311" spans="1:11" ht="14.25">
      <c r="A311" s="3" t="s">
        <v>34</v>
      </c>
      <c r="B311" s="2" t="s">
        <v>5</v>
      </c>
      <c r="C311" t="s">
        <v>579</v>
      </c>
      <c r="D311" t="s">
        <v>325</v>
      </c>
      <c r="E311" s="1">
        <v>1215</v>
      </c>
      <c r="F311">
        <v>21</v>
      </c>
      <c r="G311" s="1">
        <v>25515</v>
      </c>
      <c r="H311" s="2" t="s">
        <v>2</v>
      </c>
      <c r="I311" s="2" t="s">
        <v>3</v>
      </c>
      <c r="J311">
        <v>85</v>
      </c>
      <c r="K311" s="13">
        <f>SUM(E$127:E311)/($M$7*5280)</f>
        <v>0.5209384407764974</v>
      </c>
    </row>
    <row r="312" spans="1:11" ht="14.25">
      <c r="A312" s="3" t="s">
        <v>69</v>
      </c>
      <c r="B312" s="2" t="s">
        <v>12</v>
      </c>
      <c r="C312" t="s">
        <v>362</v>
      </c>
      <c r="D312" t="s">
        <v>360</v>
      </c>
      <c r="E312" s="1">
        <v>1946</v>
      </c>
      <c r="F312">
        <v>21</v>
      </c>
      <c r="G312" s="1">
        <v>40866</v>
      </c>
      <c r="H312" s="2" t="s">
        <v>2</v>
      </c>
      <c r="I312" s="2" t="s">
        <v>3</v>
      </c>
      <c r="J312">
        <v>85</v>
      </c>
      <c r="K312" s="13">
        <f>SUM(E$127:E312)/($M$7*5280)</f>
        <v>0.5267102667912384</v>
      </c>
    </row>
    <row r="313" spans="1:11" ht="14.25">
      <c r="A313" s="3" t="s">
        <v>72</v>
      </c>
      <c r="B313" s="2">
        <v>1</v>
      </c>
      <c r="C313" t="s">
        <v>595</v>
      </c>
      <c r="D313" t="s">
        <v>321</v>
      </c>
      <c r="E313" s="1">
        <v>3650</v>
      </c>
      <c r="F313">
        <v>15</v>
      </c>
      <c r="G313" s="1">
        <v>54750</v>
      </c>
      <c r="H313" s="2" t="s">
        <v>2</v>
      </c>
      <c r="I313" s="2" t="s">
        <v>3</v>
      </c>
      <c r="J313">
        <v>85</v>
      </c>
      <c r="K313" s="13">
        <f>SUM(E$127:E313)/($M$7*5280)</f>
        <v>0.5375361480624639</v>
      </c>
    </row>
    <row r="314" spans="1:11" ht="14.25">
      <c r="A314" s="3" t="s">
        <v>77</v>
      </c>
      <c r="B314" s="2">
        <v>1</v>
      </c>
      <c r="C314" t="s">
        <v>599</v>
      </c>
      <c r="D314" t="s">
        <v>321</v>
      </c>
      <c r="E314">
        <v>350</v>
      </c>
      <c r="F314">
        <v>20</v>
      </c>
      <c r="G314" s="1">
        <v>7200</v>
      </c>
      <c r="H314" s="2" t="s">
        <v>2</v>
      </c>
      <c r="I314" s="2" t="s">
        <v>4</v>
      </c>
      <c r="J314">
        <v>85</v>
      </c>
      <c r="K314" s="13">
        <f>SUM(E$127:E314)/($M$7*5280)</f>
        <v>0.5385742462665539</v>
      </c>
    </row>
    <row r="315" spans="1:11" ht="14.25">
      <c r="A315" s="3" t="s">
        <v>80</v>
      </c>
      <c r="B315" s="2">
        <v>3</v>
      </c>
      <c r="C315" t="s">
        <v>370</v>
      </c>
      <c r="D315" t="s">
        <v>367</v>
      </c>
      <c r="E315" s="1">
        <v>1980</v>
      </c>
      <c r="F315">
        <v>21</v>
      </c>
      <c r="G315" s="1">
        <v>41580</v>
      </c>
      <c r="H315" s="2" t="s">
        <v>2</v>
      </c>
      <c r="I315" s="2" t="s">
        <v>4</v>
      </c>
      <c r="J315">
        <v>85</v>
      </c>
      <c r="K315" s="13">
        <f>SUM(E$127:E315)/($M$7*5280)</f>
        <v>0.5444469161068352</v>
      </c>
    </row>
    <row r="316" spans="1:11" ht="14.25">
      <c r="A316" s="3" t="s">
        <v>82</v>
      </c>
      <c r="B316" s="2">
        <v>1</v>
      </c>
      <c r="C316" t="s">
        <v>601</v>
      </c>
      <c r="D316" t="s">
        <v>321</v>
      </c>
      <c r="E316">
        <v>420</v>
      </c>
      <c r="F316">
        <v>25</v>
      </c>
      <c r="G316" s="1">
        <v>10500</v>
      </c>
      <c r="H316" s="2" t="s">
        <v>2</v>
      </c>
      <c r="I316" s="2" t="s">
        <v>4</v>
      </c>
      <c r="J316">
        <v>85</v>
      </c>
      <c r="K316" s="13">
        <f>SUM(E$127:E316)/($M$7*5280)</f>
        <v>0.5456926339517433</v>
      </c>
    </row>
    <row r="317" spans="1:11" ht="14.25">
      <c r="A317" s="3" t="s">
        <v>93</v>
      </c>
      <c r="B317" s="2" t="s">
        <v>8</v>
      </c>
      <c r="C317" t="s">
        <v>572</v>
      </c>
      <c r="D317" t="s">
        <v>375</v>
      </c>
      <c r="E317" s="1">
        <v>1901</v>
      </c>
      <c r="F317">
        <v>22</v>
      </c>
      <c r="G317" s="1">
        <v>41822</v>
      </c>
      <c r="H317" s="2" t="s">
        <v>2</v>
      </c>
      <c r="I317" s="2" t="s">
        <v>4</v>
      </c>
      <c r="J317">
        <v>85</v>
      </c>
      <c r="K317" s="13">
        <f>SUM(E$127:E317)/($M$7*5280)</f>
        <v>0.551330990197387</v>
      </c>
    </row>
    <row r="318" spans="1:11" ht="14.25">
      <c r="A318" s="3" t="s">
        <v>105</v>
      </c>
      <c r="B318" s="2" t="s">
        <v>5</v>
      </c>
      <c r="C318" t="s">
        <v>607</v>
      </c>
      <c r="D318" t="s">
        <v>383</v>
      </c>
      <c r="E318" s="1">
        <v>1700</v>
      </c>
      <c r="F318">
        <v>22</v>
      </c>
      <c r="G318" s="1">
        <v>37400</v>
      </c>
      <c r="H318" s="2" t="s">
        <v>2</v>
      </c>
      <c r="I318" s="2" t="s">
        <v>4</v>
      </c>
      <c r="J318">
        <v>85</v>
      </c>
      <c r="K318" s="13">
        <f>SUM(E$127:E318)/($M$7*5280)</f>
        <v>0.5563731814743961</v>
      </c>
    </row>
    <row r="319" spans="1:11" ht="14.25">
      <c r="A319" s="3" t="s">
        <v>114</v>
      </c>
      <c r="B319" s="2" t="s">
        <v>5</v>
      </c>
      <c r="C319" t="s">
        <v>321</v>
      </c>
      <c r="D319" t="s">
        <v>388</v>
      </c>
      <c r="E319" s="1">
        <v>2587</v>
      </c>
      <c r="F319">
        <v>29</v>
      </c>
      <c r="G319" s="1">
        <v>75023</v>
      </c>
      <c r="H319" s="2" t="s">
        <v>2</v>
      </c>
      <c r="I319" s="2" t="s">
        <v>4</v>
      </c>
      <c r="J319">
        <v>85</v>
      </c>
      <c r="K319" s="13">
        <f>SUM(E$127:E319)/($M$7*5280)</f>
        <v>0.5640462102000564</v>
      </c>
    </row>
    <row r="320" spans="1:11" ht="14.25">
      <c r="A320" s="3" t="s">
        <v>131</v>
      </c>
      <c r="B320" s="2" t="s">
        <v>20</v>
      </c>
      <c r="C320" t="s">
        <v>406</v>
      </c>
      <c r="D320" t="s">
        <v>407</v>
      </c>
      <c r="E320" s="1">
        <v>1100</v>
      </c>
      <c r="F320">
        <v>18</v>
      </c>
      <c r="G320" s="1">
        <v>19800</v>
      </c>
      <c r="H320" s="2" t="s">
        <v>2</v>
      </c>
      <c r="I320" s="2" t="s">
        <v>3</v>
      </c>
      <c r="J320">
        <v>85</v>
      </c>
      <c r="K320" s="13">
        <f>SUM(E$127:E320)/($M$7*5280)</f>
        <v>0.5673088045557682</v>
      </c>
    </row>
    <row r="321" spans="1:11" ht="14.25">
      <c r="A321" s="3" t="s">
        <v>138</v>
      </c>
      <c r="B321" s="2">
        <v>1</v>
      </c>
      <c r="C321" t="s">
        <v>582</v>
      </c>
      <c r="D321" t="s">
        <v>321</v>
      </c>
      <c r="E321">
        <v>845</v>
      </c>
      <c r="F321">
        <v>29</v>
      </c>
      <c r="G321" s="1">
        <v>24505</v>
      </c>
      <c r="H321" s="2" t="s">
        <v>2</v>
      </c>
      <c r="I321" s="2" t="s">
        <v>3</v>
      </c>
      <c r="J321">
        <v>85</v>
      </c>
      <c r="K321" s="13">
        <f>SUM(E$127:E321)/($M$7*5280)</f>
        <v>0.5698150702199285</v>
      </c>
    </row>
    <row r="322" spans="1:11" ht="14.25">
      <c r="A322" s="3" t="s">
        <v>173</v>
      </c>
      <c r="B322" s="2">
        <v>1</v>
      </c>
      <c r="C322" t="s">
        <v>613</v>
      </c>
      <c r="D322" t="s">
        <v>437</v>
      </c>
      <c r="E322" s="1">
        <v>1765</v>
      </c>
      <c r="F322">
        <v>25</v>
      </c>
      <c r="G322" s="1">
        <v>44125</v>
      </c>
      <c r="H322" s="2" t="s">
        <v>2</v>
      </c>
      <c r="I322" s="2" t="s">
        <v>3</v>
      </c>
      <c r="J322">
        <v>85</v>
      </c>
      <c r="K322" s="13">
        <f>SUM(E$127:E322)/($M$7*5280)</f>
        <v>0.5750500511634115</v>
      </c>
    </row>
    <row r="323" spans="1:11" ht="14.25">
      <c r="A323" s="3" t="s">
        <v>175</v>
      </c>
      <c r="B323" s="2">
        <v>1</v>
      </c>
      <c r="C323" t="s">
        <v>586</v>
      </c>
      <c r="D323" t="s">
        <v>438</v>
      </c>
      <c r="E323" s="1">
        <v>1300</v>
      </c>
      <c r="F323">
        <v>30</v>
      </c>
      <c r="G323" s="1">
        <v>39000</v>
      </c>
      <c r="H323" s="2" t="s">
        <v>2</v>
      </c>
      <c r="I323" s="2" t="s">
        <v>4</v>
      </c>
      <c r="J323">
        <v>85</v>
      </c>
      <c r="K323" s="13">
        <f>SUM(E$127:E323)/($M$7*5280)</f>
        <v>0.5789058444928891</v>
      </c>
    </row>
    <row r="324" spans="1:11" ht="14.25">
      <c r="A324" s="3" t="s">
        <v>177</v>
      </c>
      <c r="B324" s="2">
        <v>1</v>
      </c>
      <c r="C324" t="s">
        <v>638</v>
      </c>
      <c r="D324" t="s">
        <v>321</v>
      </c>
      <c r="E324">
        <v>860</v>
      </c>
      <c r="F324">
        <v>17</v>
      </c>
      <c r="G324" s="1">
        <v>14620</v>
      </c>
      <c r="H324" s="2" t="s">
        <v>2</v>
      </c>
      <c r="I324" s="2" t="s">
        <v>3</v>
      </c>
      <c r="J324">
        <v>85</v>
      </c>
      <c r="K324" s="13">
        <f>SUM(E$127:E324)/($M$7*5280)</f>
        <v>0.5814566000800818</v>
      </c>
    </row>
    <row r="325" spans="1:11" ht="14.25">
      <c r="A325" s="3" t="s">
        <v>187</v>
      </c>
      <c r="B325" s="2">
        <v>1</v>
      </c>
      <c r="C325" t="s">
        <v>325</v>
      </c>
      <c r="D325" t="s">
        <v>453</v>
      </c>
      <c r="E325">
        <v>932</v>
      </c>
      <c r="F325">
        <v>24</v>
      </c>
      <c r="G325" s="1">
        <v>22368</v>
      </c>
      <c r="H325" s="2" t="s">
        <v>2</v>
      </c>
      <c r="I325" s="2" t="s">
        <v>4</v>
      </c>
      <c r="J325">
        <v>85</v>
      </c>
      <c r="K325" s="13">
        <f>SUM(E$127:E325)/($M$7*5280)</f>
        <v>0.5842209072978304</v>
      </c>
    </row>
    <row r="326" spans="1:11" ht="14.25">
      <c r="A326" s="3" t="s">
        <v>226</v>
      </c>
      <c r="B326" s="2">
        <v>2</v>
      </c>
      <c r="C326" t="s">
        <v>328</v>
      </c>
      <c r="D326" t="s">
        <v>498</v>
      </c>
      <c r="E326" s="1">
        <v>1139</v>
      </c>
      <c r="F326">
        <v>20</v>
      </c>
      <c r="G326" s="1">
        <v>22780</v>
      </c>
      <c r="H326" s="2" t="s">
        <v>2</v>
      </c>
      <c r="I326" s="2" t="s">
        <v>3</v>
      </c>
      <c r="J326">
        <v>85</v>
      </c>
      <c r="K326" s="13">
        <f>SUM(E$127:E326)/($M$7*5280)</f>
        <v>0.5875991754534264</v>
      </c>
    </row>
    <row r="327" spans="1:11" ht="14.25">
      <c r="A327" s="3" t="s">
        <v>238</v>
      </c>
      <c r="B327" s="2">
        <v>1</v>
      </c>
      <c r="C327" t="s">
        <v>606</v>
      </c>
      <c r="D327" t="s">
        <v>334</v>
      </c>
      <c r="E327">
        <v>960</v>
      </c>
      <c r="F327">
        <v>22</v>
      </c>
      <c r="G327" s="1">
        <v>21120</v>
      </c>
      <c r="H327" s="2" t="s">
        <v>2</v>
      </c>
      <c r="I327" s="2" t="s">
        <v>3</v>
      </c>
      <c r="J327">
        <v>85</v>
      </c>
      <c r="K327" s="13">
        <f>SUM(E$127:E327)/($M$7*5280)</f>
        <v>0.5904465305275022</v>
      </c>
    </row>
    <row r="328" spans="1:11" ht="14.25">
      <c r="A328" s="3" t="s">
        <v>244</v>
      </c>
      <c r="B328" s="2">
        <v>1</v>
      </c>
      <c r="C328" t="s">
        <v>331</v>
      </c>
      <c r="D328" t="s">
        <v>516</v>
      </c>
      <c r="E328" s="1">
        <v>1063</v>
      </c>
      <c r="F328">
        <v>23</v>
      </c>
      <c r="G328" s="1">
        <v>24449</v>
      </c>
      <c r="H328" s="2" t="s">
        <v>2</v>
      </c>
      <c r="I328" s="2" t="s">
        <v>3</v>
      </c>
      <c r="J328">
        <v>85</v>
      </c>
      <c r="K328" s="13">
        <f>SUM(E$127:E328)/($M$7*5280)</f>
        <v>0.5935993830730673</v>
      </c>
    </row>
    <row r="329" spans="1:11" ht="14.25">
      <c r="A329" s="3" t="s">
        <v>246</v>
      </c>
      <c r="B329" s="2">
        <v>1</v>
      </c>
      <c r="C329" t="s">
        <v>582</v>
      </c>
      <c r="D329" t="s">
        <v>321</v>
      </c>
      <c r="E329">
        <v>390</v>
      </c>
      <c r="F329">
        <v>29</v>
      </c>
      <c r="G329" s="1">
        <v>11310</v>
      </c>
      <c r="H329" s="2" t="s">
        <v>2</v>
      </c>
      <c r="I329" s="2" t="s">
        <v>3</v>
      </c>
      <c r="J329">
        <v>85</v>
      </c>
      <c r="K329" s="13">
        <f>SUM(E$127:E329)/($M$7*5280)</f>
        <v>0.5947561210719106</v>
      </c>
    </row>
    <row r="330" spans="1:11" ht="14.25">
      <c r="A330" s="3" t="s">
        <v>262</v>
      </c>
      <c r="B330" s="2">
        <v>2</v>
      </c>
      <c r="C330" t="s">
        <v>526</v>
      </c>
      <c r="D330" t="s">
        <v>527</v>
      </c>
      <c r="E330" s="1">
        <v>1685</v>
      </c>
      <c r="F330">
        <v>26</v>
      </c>
      <c r="G330" s="1">
        <v>43810</v>
      </c>
      <c r="H330" s="2" t="s">
        <v>2</v>
      </c>
      <c r="I330" s="2" t="s">
        <v>3</v>
      </c>
      <c r="J330">
        <v>85</v>
      </c>
      <c r="K330" s="13">
        <f>SUM(E$127:E330)/($M$7*5280)</f>
        <v>0.5997538224258872</v>
      </c>
    </row>
    <row r="331" spans="1:11" ht="14.25">
      <c r="A331" s="3" t="s">
        <v>270</v>
      </c>
      <c r="B331" s="2">
        <v>1</v>
      </c>
      <c r="C331" t="s">
        <v>325</v>
      </c>
      <c r="D331" t="s">
        <v>321</v>
      </c>
      <c r="E331">
        <v>822</v>
      </c>
      <c r="F331">
        <v>33</v>
      </c>
      <c r="G331" s="1">
        <v>27126</v>
      </c>
      <c r="H331" s="2" t="s">
        <v>2</v>
      </c>
      <c r="I331" s="2" t="s">
        <v>4</v>
      </c>
      <c r="J331">
        <v>85</v>
      </c>
      <c r="K331" s="13">
        <f>SUM(E$127:E331)/($M$7*5280)</f>
        <v>0.6021918702080645</v>
      </c>
    </row>
    <row r="332" spans="1:11" ht="14.25">
      <c r="A332" s="3" t="s">
        <v>284</v>
      </c>
      <c r="B332" s="2">
        <v>1</v>
      </c>
      <c r="C332" t="s">
        <v>679</v>
      </c>
      <c r="D332" t="s">
        <v>321</v>
      </c>
      <c r="E332">
        <v>568</v>
      </c>
      <c r="F332">
        <v>24</v>
      </c>
      <c r="G332" s="1">
        <v>13632</v>
      </c>
      <c r="H332" s="2" t="s">
        <v>2</v>
      </c>
      <c r="I332" s="2" t="s">
        <v>3</v>
      </c>
      <c r="J332">
        <v>85</v>
      </c>
      <c r="K332" s="13">
        <f>SUM(E$127:E332)/($M$7*5280)</f>
        <v>0.6038765552935593</v>
      </c>
    </row>
    <row r="333" spans="1:11" ht="14.25">
      <c r="A333" s="3" t="s">
        <v>295</v>
      </c>
      <c r="B333" s="2">
        <v>1</v>
      </c>
      <c r="C333" t="s">
        <v>429</v>
      </c>
      <c r="D333" t="s">
        <v>321</v>
      </c>
      <c r="E333" s="1">
        <v>1685</v>
      </c>
      <c r="F333">
        <v>24</v>
      </c>
      <c r="G333" s="1">
        <v>40440</v>
      </c>
      <c r="H333" s="2" t="s">
        <v>2</v>
      </c>
      <c r="I333" s="2" t="s">
        <v>3</v>
      </c>
      <c r="J333">
        <v>85</v>
      </c>
      <c r="K333" s="13">
        <f>SUM(E$127:E333)/($M$7*5280)</f>
        <v>0.608874256647536</v>
      </c>
    </row>
    <row r="334" spans="1:11" ht="14.25">
      <c r="A334" s="3" t="s">
        <v>316</v>
      </c>
      <c r="B334" s="2">
        <v>2</v>
      </c>
      <c r="C334" t="s">
        <v>562</v>
      </c>
      <c r="D334" t="s">
        <v>563</v>
      </c>
      <c r="E334">
        <v>651</v>
      </c>
      <c r="F334">
        <v>33</v>
      </c>
      <c r="G334" s="1">
        <v>21483</v>
      </c>
      <c r="H334" s="2" t="s">
        <v>2</v>
      </c>
      <c r="I334" s="2" t="s">
        <v>4</v>
      </c>
      <c r="J334">
        <v>85</v>
      </c>
      <c r="K334" s="13">
        <f>SUM(E$127:E334)/($M$7*5280)</f>
        <v>0.6108051193071437</v>
      </c>
    </row>
    <row r="335" spans="1:11" ht="14.25">
      <c r="A335" s="3" t="s">
        <v>48</v>
      </c>
      <c r="B335" s="2">
        <v>1</v>
      </c>
      <c r="C335" t="s">
        <v>586</v>
      </c>
      <c r="D335" t="s">
        <v>335</v>
      </c>
      <c r="E335" s="1">
        <v>1200</v>
      </c>
      <c r="F335">
        <v>20</v>
      </c>
      <c r="G335" s="1">
        <v>24000</v>
      </c>
      <c r="H335" s="2" t="s">
        <v>2</v>
      </c>
      <c r="I335" s="2" t="s">
        <v>4</v>
      </c>
      <c r="J335">
        <v>84</v>
      </c>
      <c r="K335" s="13">
        <f>SUM(E$127:E335)/($M$7*5280)</f>
        <v>0.6143643131497383</v>
      </c>
    </row>
    <row r="336" spans="1:11" ht="14.25">
      <c r="A336" s="3" t="s">
        <v>92</v>
      </c>
      <c r="B336" s="2">
        <v>1</v>
      </c>
      <c r="C336" t="s">
        <v>515</v>
      </c>
      <c r="D336" t="s">
        <v>374</v>
      </c>
      <c r="E336">
        <v>896</v>
      </c>
      <c r="F336">
        <v>19</v>
      </c>
      <c r="G336" s="1">
        <v>17024</v>
      </c>
      <c r="H336" s="2" t="s">
        <v>2</v>
      </c>
      <c r="I336" s="2" t="s">
        <v>3</v>
      </c>
      <c r="J336">
        <v>84</v>
      </c>
      <c r="K336" s="13">
        <f>SUM(E$127:E336)/($M$7*5280)</f>
        <v>0.6170218445522089</v>
      </c>
    </row>
    <row r="337" spans="1:11" ht="14.25">
      <c r="A337" s="3" t="s">
        <v>111</v>
      </c>
      <c r="B337" s="2">
        <v>1</v>
      </c>
      <c r="C337" t="s">
        <v>352</v>
      </c>
      <c r="D337" t="s">
        <v>384</v>
      </c>
      <c r="E337">
        <v>719</v>
      </c>
      <c r="F337">
        <v>17</v>
      </c>
      <c r="G337" s="1">
        <v>12223</v>
      </c>
      <c r="H337" s="2" t="s">
        <v>2</v>
      </c>
      <c r="I337" s="2" t="s">
        <v>4</v>
      </c>
      <c r="J337">
        <v>84</v>
      </c>
      <c r="K337" s="13">
        <f>SUM(E$127:E337)/($M$7*5280)</f>
        <v>0.6191543948628969</v>
      </c>
    </row>
    <row r="338" spans="1:11" ht="14.25">
      <c r="A338" s="3" t="s">
        <v>114</v>
      </c>
      <c r="B338" s="2">
        <v>4</v>
      </c>
      <c r="C338" t="s">
        <v>388</v>
      </c>
      <c r="D338" t="s">
        <v>389</v>
      </c>
      <c r="E338">
        <v>645</v>
      </c>
      <c r="F338">
        <v>25</v>
      </c>
      <c r="G338" s="1">
        <v>16125</v>
      </c>
      <c r="H338" s="2" t="s">
        <v>2</v>
      </c>
      <c r="I338" s="2" t="s">
        <v>4</v>
      </c>
      <c r="J338">
        <v>84</v>
      </c>
      <c r="K338" s="13">
        <f>SUM(E$127:E338)/($M$7*5280)</f>
        <v>0.6210674615532915</v>
      </c>
    </row>
    <row r="339" spans="1:11" ht="14.25">
      <c r="A339" s="3" t="s">
        <v>124</v>
      </c>
      <c r="B339" s="2">
        <v>1</v>
      </c>
      <c r="C339" t="s">
        <v>615</v>
      </c>
      <c r="D339" t="s">
        <v>395</v>
      </c>
      <c r="E339">
        <v>693</v>
      </c>
      <c r="F339">
        <v>26</v>
      </c>
      <c r="G339" s="1">
        <v>18018</v>
      </c>
      <c r="H339" s="2" t="s">
        <v>2</v>
      </c>
      <c r="I339" s="2" t="s">
        <v>3</v>
      </c>
      <c r="J339">
        <v>84</v>
      </c>
      <c r="K339" s="13">
        <f>SUM(E$127:E339)/($M$7*5280)</f>
        <v>0.6231228959973899</v>
      </c>
    </row>
    <row r="340" spans="1:11" ht="14.25">
      <c r="A340" s="3" t="s">
        <v>126</v>
      </c>
      <c r="B340" s="2">
        <v>1</v>
      </c>
      <c r="C340" t="s">
        <v>360</v>
      </c>
      <c r="D340" t="s">
        <v>334</v>
      </c>
      <c r="E340" s="1">
        <v>2700</v>
      </c>
      <c r="F340">
        <v>18</v>
      </c>
      <c r="G340" s="1">
        <v>48600</v>
      </c>
      <c r="H340" s="2" t="s">
        <v>2</v>
      </c>
      <c r="I340" s="2" t="s">
        <v>3</v>
      </c>
      <c r="J340">
        <v>84</v>
      </c>
      <c r="K340" s="13">
        <f>SUM(E$127:E340)/($M$7*5280)</f>
        <v>0.6311310821432279</v>
      </c>
    </row>
    <row r="341" spans="1:11" ht="14.25">
      <c r="A341" s="3" t="s">
        <v>179</v>
      </c>
      <c r="B341" s="2">
        <v>1</v>
      </c>
      <c r="C341" t="s">
        <v>352</v>
      </c>
      <c r="D341" t="s">
        <v>334</v>
      </c>
      <c r="E341" s="1">
        <v>3080</v>
      </c>
      <c r="F341">
        <v>15</v>
      </c>
      <c r="G341" s="1">
        <v>46200</v>
      </c>
      <c r="H341" s="2" t="s">
        <v>2</v>
      </c>
      <c r="I341" s="2" t="s">
        <v>3</v>
      </c>
      <c r="J341">
        <v>84</v>
      </c>
      <c r="K341" s="13">
        <f>SUM(E$127:E341)/($M$7*5280)</f>
        <v>0.6402663463392209</v>
      </c>
    </row>
    <row r="342" spans="1:11" ht="14.25">
      <c r="A342" s="3" t="s">
        <v>180</v>
      </c>
      <c r="B342" s="2">
        <v>2</v>
      </c>
      <c r="C342" t="s">
        <v>443</v>
      </c>
      <c r="D342" t="s">
        <v>444</v>
      </c>
      <c r="E342" s="1">
        <v>2881</v>
      </c>
      <c r="F342">
        <v>20</v>
      </c>
      <c r="G342" s="1">
        <v>57620</v>
      </c>
      <c r="H342" s="2" t="s">
        <v>2</v>
      </c>
      <c r="I342" s="2" t="s">
        <v>3</v>
      </c>
      <c r="J342">
        <v>84</v>
      </c>
      <c r="K342" s="13">
        <f>SUM(E$127:E342)/($M$7*5280)</f>
        <v>0.6488113775563168</v>
      </c>
    </row>
    <row r="343" spans="1:11" ht="14.25">
      <c r="A343" s="3" t="s">
        <v>189</v>
      </c>
      <c r="B343" s="2">
        <v>1</v>
      </c>
      <c r="C343" t="s">
        <v>593</v>
      </c>
      <c r="D343" t="s">
        <v>321</v>
      </c>
      <c r="E343">
        <v>781</v>
      </c>
      <c r="F343">
        <v>26</v>
      </c>
      <c r="G343" s="1">
        <v>20306</v>
      </c>
      <c r="H343" s="2" t="s">
        <v>2</v>
      </c>
      <c r="I343" s="2" t="s">
        <v>3</v>
      </c>
      <c r="J343">
        <v>84</v>
      </c>
      <c r="K343" s="13">
        <f>SUM(E$127:E343)/($M$7*5280)</f>
        <v>0.6511278195488722</v>
      </c>
    </row>
    <row r="344" spans="1:11" ht="14.25">
      <c r="A344" s="3" t="s">
        <v>198</v>
      </c>
      <c r="B344" s="2" t="s">
        <v>24</v>
      </c>
      <c r="C344" t="s">
        <v>646</v>
      </c>
      <c r="D344" t="s">
        <v>321</v>
      </c>
      <c r="E344">
        <v>932</v>
      </c>
      <c r="F344">
        <v>24</v>
      </c>
      <c r="G344" s="1">
        <v>22368</v>
      </c>
      <c r="H344" s="2" t="s">
        <v>2</v>
      </c>
      <c r="I344" s="2" t="s">
        <v>3</v>
      </c>
      <c r="J344">
        <v>84</v>
      </c>
      <c r="K344" s="13">
        <f>SUM(E$127:E344)/($M$7*5280)</f>
        <v>0.6538921267666207</v>
      </c>
    </row>
    <row r="345" spans="1:11" ht="14.25">
      <c r="A345" s="3" t="s">
        <v>205</v>
      </c>
      <c r="B345" s="2">
        <v>1</v>
      </c>
      <c r="C345" t="s">
        <v>606</v>
      </c>
      <c r="D345" t="s">
        <v>334</v>
      </c>
      <c r="E345" s="1">
        <v>1200</v>
      </c>
      <c r="F345">
        <v>22</v>
      </c>
      <c r="G345" s="1">
        <v>26400</v>
      </c>
      <c r="H345" s="2" t="s">
        <v>2</v>
      </c>
      <c r="I345" s="2" t="s">
        <v>4</v>
      </c>
      <c r="J345">
        <v>84</v>
      </c>
      <c r="K345" s="13">
        <f>SUM(E$127:E345)/($M$7*5280)</f>
        <v>0.6574513206092153</v>
      </c>
    </row>
    <row r="346" spans="1:11" ht="14.25">
      <c r="A346" s="3" t="s">
        <v>211</v>
      </c>
      <c r="B346" s="2">
        <v>1</v>
      </c>
      <c r="C346" t="s">
        <v>344</v>
      </c>
      <c r="D346" t="s">
        <v>385</v>
      </c>
      <c r="E346" s="1">
        <v>2700</v>
      </c>
      <c r="F346">
        <v>20</v>
      </c>
      <c r="G346" s="1">
        <v>54000</v>
      </c>
      <c r="H346" s="2" t="s">
        <v>2</v>
      </c>
      <c r="I346" s="2" t="s">
        <v>3</v>
      </c>
      <c r="J346">
        <v>84</v>
      </c>
      <c r="K346" s="13">
        <f>SUM(E$127:E346)/($M$7*5280)</f>
        <v>0.6654595067550533</v>
      </c>
    </row>
    <row r="347" spans="1:11" ht="14.25">
      <c r="A347" s="3" t="s">
        <v>213</v>
      </c>
      <c r="B347" s="2">
        <v>3</v>
      </c>
      <c r="C347" t="s">
        <v>482</v>
      </c>
      <c r="D347" t="s">
        <v>413</v>
      </c>
      <c r="E347">
        <v>834</v>
      </c>
      <c r="F347">
        <v>19</v>
      </c>
      <c r="G347" s="1">
        <v>15846</v>
      </c>
      <c r="H347" s="2" t="s">
        <v>2</v>
      </c>
      <c r="I347" s="2" t="s">
        <v>4</v>
      </c>
      <c r="J347">
        <v>84</v>
      </c>
      <c r="K347" s="13">
        <f>SUM(E$127:E347)/($M$7*5280)</f>
        <v>0.6679331464756566</v>
      </c>
    </row>
    <row r="348" spans="1:11" ht="14.25">
      <c r="A348" s="3" t="s">
        <v>213</v>
      </c>
      <c r="B348" s="2">
        <v>4</v>
      </c>
      <c r="C348" t="s">
        <v>606</v>
      </c>
      <c r="D348" t="s">
        <v>483</v>
      </c>
      <c r="E348">
        <v>911</v>
      </c>
      <c r="F348">
        <v>21</v>
      </c>
      <c r="G348" s="1">
        <v>19131</v>
      </c>
      <c r="H348" s="2" t="s">
        <v>2</v>
      </c>
      <c r="I348" s="2" t="s">
        <v>4</v>
      </c>
      <c r="J348">
        <v>84</v>
      </c>
      <c r="K348" s="13">
        <f>SUM(E$127:E348)/($M$7*5280)</f>
        <v>0.6706351678011597</v>
      </c>
    </row>
    <row r="349" spans="1:11" ht="14.25">
      <c r="A349" s="3" t="s">
        <v>215</v>
      </c>
      <c r="B349" s="2">
        <v>3</v>
      </c>
      <c r="C349" t="s">
        <v>495</v>
      </c>
      <c r="D349" t="s">
        <v>496</v>
      </c>
      <c r="E349" s="1">
        <v>1126</v>
      </c>
      <c r="F349">
        <v>26</v>
      </c>
      <c r="G349" s="1">
        <v>29276</v>
      </c>
      <c r="H349" s="2" t="s">
        <v>2</v>
      </c>
      <c r="I349" s="2" t="s">
        <v>3</v>
      </c>
      <c r="J349">
        <v>84</v>
      </c>
      <c r="K349" s="13">
        <f>SUM(E$127:E349)/($M$7*5280)</f>
        <v>0.673974878023461</v>
      </c>
    </row>
    <row r="350" spans="1:11" ht="14.25">
      <c r="A350" s="3" t="s">
        <v>228</v>
      </c>
      <c r="B350" s="2" t="s">
        <v>7</v>
      </c>
      <c r="C350" t="s">
        <v>409</v>
      </c>
      <c r="D350" t="s">
        <v>470</v>
      </c>
      <c r="E350" s="1">
        <v>2071</v>
      </c>
      <c r="F350">
        <v>23</v>
      </c>
      <c r="G350" s="1">
        <v>47633</v>
      </c>
      <c r="H350" s="2" t="s">
        <v>2</v>
      </c>
      <c r="I350" s="2" t="s">
        <v>3</v>
      </c>
      <c r="J350">
        <v>84</v>
      </c>
      <c r="K350" s="13">
        <f>SUM(E$127:E350)/($M$7*5280)</f>
        <v>0.6801174533968056</v>
      </c>
    </row>
    <row r="351" spans="1:11" ht="14.25">
      <c r="A351" s="3" t="s">
        <v>272</v>
      </c>
      <c r="B351" s="2">
        <v>3</v>
      </c>
      <c r="C351" t="s">
        <v>670</v>
      </c>
      <c r="D351" t="s">
        <v>530</v>
      </c>
      <c r="E351">
        <v>180</v>
      </c>
      <c r="F351">
        <v>35</v>
      </c>
      <c r="G351" s="1">
        <v>6300</v>
      </c>
      <c r="H351" s="2" t="s">
        <v>2</v>
      </c>
      <c r="I351" s="2" t="s">
        <v>3</v>
      </c>
      <c r="J351">
        <v>84</v>
      </c>
      <c r="K351" s="13">
        <f>SUM(E$127:E351)/($M$7*5280)</f>
        <v>0.6806513324731949</v>
      </c>
    </row>
    <row r="352" spans="1:11" ht="14.25">
      <c r="A352" s="3" t="s">
        <v>283</v>
      </c>
      <c r="B352" s="2">
        <v>1</v>
      </c>
      <c r="C352" t="s">
        <v>677</v>
      </c>
      <c r="D352" t="s">
        <v>536</v>
      </c>
      <c r="E352" s="1">
        <v>1789</v>
      </c>
      <c r="F352">
        <v>29</v>
      </c>
      <c r="G352" s="1">
        <v>51881</v>
      </c>
      <c r="H352" s="2" t="s">
        <v>2</v>
      </c>
      <c r="I352" s="2" t="s">
        <v>3</v>
      </c>
      <c r="J352">
        <v>84</v>
      </c>
      <c r="K352" s="13">
        <f>SUM(E$127:E352)/($M$7*5280)</f>
        <v>0.6859574972935297</v>
      </c>
    </row>
    <row r="353" spans="1:11" ht="14.25">
      <c r="A353" s="3" t="s">
        <v>307</v>
      </c>
      <c r="B353" s="2">
        <v>1</v>
      </c>
      <c r="C353" t="s">
        <v>470</v>
      </c>
      <c r="D353" t="s">
        <v>520</v>
      </c>
      <c r="E353">
        <v>766</v>
      </c>
      <c r="F353">
        <v>24</v>
      </c>
      <c r="G353" s="1">
        <v>18384</v>
      </c>
      <c r="H353" s="2" t="s">
        <v>2</v>
      </c>
      <c r="I353" s="2" t="s">
        <v>3</v>
      </c>
      <c r="J353">
        <v>84</v>
      </c>
      <c r="K353" s="13">
        <f>SUM(E$127:E353)/($M$7*5280)</f>
        <v>0.6882294493630526</v>
      </c>
    </row>
    <row r="354" spans="1:11" ht="14.25">
      <c r="A354" s="3" t="s">
        <v>42</v>
      </c>
      <c r="B354" s="2">
        <v>2</v>
      </c>
      <c r="C354" t="s">
        <v>584</v>
      </c>
      <c r="D354" t="s">
        <v>325</v>
      </c>
      <c r="E354">
        <v>268</v>
      </c>
      <c r="F354">
        <v>26</v>
      </c>
      <c r="G354" s="1">
        <v>6968</v>
      </c>
      <c r="H354" s="2" t="s">
        <v>2</v>
      </c>
      <c r="I354" s="2" t="s">
        <v>3</v>
      </c>
      <c r="J354">
        <v>83</v>
      </c>
      <c r="K354" s="13">
        <f>SUM(E$127:E354)/($M$7*5280)</f>
        <v>0.6890243359878987</v>
      </c>
    </row>
    <row r="355" spans="1:11" ht="14.25">
      <c r="A355" s="3" t="s">
        <v>69</v>
      </c>
      <c r="B355" s="2" t="s">
        <v>11</v>
      </c>
      <c r="C355" t="s">
        <v>361</v>
      </c>
      <c r="D355" t="s">
        <v>362</v>
      </c>
      <c r="E355" s="1">
        <v>1450</v>
      </c>
      <c r="F355">
        <v>21</v>
      </c>
      <c r="G355" s="1">
        <v>30450</v>
      </c>
      <c r="H355" s="2" t="s">
        <v>2</v>
      </c>
      <c r="I355" s="2" t="s">
        <v>3</v>
      </c>
      <c r="J355">
        <v>83</v>
      </c>
      <c r="K355" s="13">
        <f>SUM(E$127:E355)/($M$7*5280)</f>
        <v>0.6933250285477006</v>
      </c>
    </row>
    <row r="356" spans="1:11" ht="14.25">
      <c r="A356" s="3" t="s">
        <v>69</v>
      </c>
      <c r="B356" s="2" t="s">
        <v>13</v>
      </c>
      <c r="C356" t="s">
        <v>360</v>
      </c>
      <c r="D356" t="s">
        <v>363</v>
      </c>
      <c r="E356" s="1">
        <v>2354</v>
      </c>
      <c r="F356">
        <v>21</v>
      </c>
      <c r="G356" s="1">
        <v>49434</v>
      </c>
      <c r="H356" s="2" t="s">
        <v>2</v>
      </c>
      <c r="I356" s="2" t="s">
        <v>3</v>
      </c>
      <c r="J356">
        <v>83</v>
      </c>
      <c r="K356" s="13">
        <f>SUM(E$127:E356)/($M$7*5280)</f>
        <v>0.7003069804689238</v>
      </c>
    </row>
    <row r="357" spans="1:11" ht="14.25">
      <c r="A357" s="3" t="s">
        <v>76</v>
      </c>
      <c r="B357" s="2">
        <v>1</v>
      </c>
      <c r="C357" t="s">
        <v>324</v>
      </c>
      <c r="D357" t="s">
        <v>321</v>
      </c>
      <c r="E357">
        <v>859</v>
      </c>
      <c r="F357">
        <v>27</v>
      </c>
      <c r="G357" s="1">
        <v>23193</v>
      </c>
      <c r="H357" s="2" t="s">
        <v>2</v>
      </c>
      <c r="I357" s="2" t="s">
        <v>3</v>
      </c>
      <c r="J357">
        <v>83</v>
      </c>
      <c r="K357" s="13">
        <f>SUM(E$127:E357)/($M$7*5280)</f>
        <v>0.7028547700612477</v>
      </c>
    </row>
    <row r="358" spans="1:11" ht="14.25">
      <c r="A358" s="3" t="s">
        <v>121</v>
      </c>
      <c r="B358" s="2">
        <v>1</v>
      </c>
      <c r="C358" t="s">
        <v>388</v>
      </c>
      <c r="D358" t="s">
        <v>321</v>
      </c>
      <c r="E358" s="1">
        <v>1010</v>
      </c>
      <c r="F358">
        <v>25</v>
      </c>
      <c r="G358" s="1">
        <v>25250</v>
      </c>
      <c r="H358" s="2" t="s">
        <v>2</v>
      </c>
      <c r="I358" s="2" t="s">
        <v>3</v>
      </c>
      <c r="J358">
        <v>83</v>
      </c>
      <c r="K358" s="13">
        <f>SUM(E$127:E358)/($M$7*5280)</f>
        <v>0.7058504248787649</v>
      </c>
    </row>
    <row r="359" spans="1:11" ht="14.25">
      <c r="A359" s="3" t="s">
        <v>198</v>
      </c>
      <c r="B359" s="2">
        <v>5</v>
      </c>
      <c r="C359" t="s">
        <v>548</v>
      </c>
      <c r="D359" t="s">
        <v>463</v>
      </c>
      <c r="E359">
        <v>700</v>
      </c>
      <c r="F359">
        <v>24</v>
      </c>
      <c r="G359" s="1">
        <v>16800</v>
      </c>
      <c r="H359" s="2" t="s">
        <v>2</v>
      </c>
      <c r="I359" s="2" t="s">
        <v>3</v>
      </c>
      <c r="J359">
        <v>83</v>
      </c>
      <c r="K359" s="13">
        <f>SUM(E$127:E359)/($M$7*5280)</f>
        <v>0.7079266212869452</v>
      </c>
    </row>
    <row r="360" spans="1:11" ht="14.25">
      <c r="A360" s="3" t="s">
        <v>218</v>
      </c>
      <c r="B360" s="2">
        <v>1</v>
      </c>
      <c r="C360" t="s">
        <v>344</v>
      </c>
      <c r="D360" t="s">
        <v>498</v>
      </c>
      <c r="E360">
        <v>830</v>
      </c>
      <c r="F360">
        <v>21</v>
      </c>
      <c r="G360" s="1">
        <v>17430</v>
      </c>
      <c r="H360" s="2" t="s">
        <v>2</v>
      </c>
      <c r="I360" s="2" t="s">
        <v>3</v>
      </c>
      <c r="J360">
        <v>83</v>
      </c>
      <c r="K360" s="13">
        <f>SUM(E$127:E360)/($M$7*5280)</f>
        <v>0.7103883970280731</v>
      </c>
    </row>
    <row r="361" spans="1:11" ht="14.25">
      <c r="A361" s="3" t="s">
        <v>221</v>
      </c>
      <c r="B361" s="2">
        <v>1</v>
      </c>
      <c r="C361" t="s">
        <v>325</v>
      </c>
      <c r="D361" t="s">
        <v>500</v>
      </c>
      <c r="E361" s="1">
        <v>1000</v>
      </c>
      <c r="F361">
        <v>20</v>
      </c>
      <c r="G361" s="1">
        <v>20000</v>
      </c>
      <c r="H361" s="2" t="s">
        <v>2</v>
      </c>
      <c r="I361" s="2" t="s">
        <v>4</v>
      </c>
      <c r="J361">
        <v>83</v>
      </c>
      <c r="K361" s="13">
        <f>SUM(E$127:E361)/($M$7*5280)</f>
        <v>0.713354391896902</v>
      </c>
    </row>
    <row r="362" spans="1:11" ht="14.25">
      <c r="A362" s="3" t="s">
        <v>228</v>
      </c>
      <c r="B362" s="2" t="s">
        <v>8</v>
      </c>
      <c r="C362" t="s">
        <v>325</v>
      </c>
      <c r="D362" t="s">
        <v>409</v>
      </c>
      <c r="E362" s="1">
        <v>2609</v>
      </c>
      <c r="F362">
        <v>23</v>
      </c>
      <c r="G362" s="1">
        <v>60007</v>
      </c>
      <c r="H362" s="2" t="s">
        <v>2</v>
      </c>
      <c r="I362" s="2" t="s">
        <v>3</v>
      </c>
      <c r="J362">
        <v>83</v>
      </c>
      <c r="K362" s="13">
        <f>SUM(E$127:E362)/($M$7*5280)</f>
        <v>0.7210926725096766</v>
      </c>
    </row>
    <row r="363" spans="1:11" ht="14.25">
      <c r="A363" s="3" t="s">
        <v>240</v>
      </c>
      <c r="B363" s="2">
        <v>1</v>
      </c>
      <c r="C363" t="s">
        <v>660</v>
      </c>
      <c r="D363" t="s">
        <v>515</v>
      </c>
      <c r="E363">
        <v>365</v>
      </c>
      <c r="F363">
        <v>18</v>
      </c>
      <c r="G363" s="1">
        <v>6570</v>
      </c>
      <c r="H363" s="2" t="s">
        <v>2</v>
      </c>
      <c r="I363" s="2" t="s">
        <v>4</v>
      </c>
      <c r="J363">
        <v>83</v>
      </c>
      <c r="K363" s="13">
        <f>SUM(E$127:E363)/($M$7*5280)</f>
        <v>0.722175260636799</v>
      </c>
    </row>
    <row r="364" spans="1:11" ht="14.25">
      <c r="A364" s="3" t="s">
        <v>269</v>
      </c>
      <c r="B364" s="2">
        <v>1</v>
      </c>
      <c r="C364" t="s">
        <v>667</v>
      </c>
      <c r="D364" t="s">
        <v>321</v>
      </c>
      <c r="E364">
        <v>670</v>
      </c>
      <c r="F364">
        <v>20</v>
      </c>
      <c r="G364" s="1">
        <v>13400</v>
      </c>
      <c r="H364" s="2" t="s">
        <v>2</v>
      </c>
      <c r="I364" s="2" t="s">
        <v>3</v>
      </c>
      <c r="J364">
        <v>83</v>
      </c>
      <c r="K364" s="13">
        <f>SUM(E$127:E364)/($M$7*5280)</f>
        <v>0.7241624771989145</v>
      </c>
    </row>
    <row r="365" spans="1:11" ht="14.25">
      <c r="A365" s="3" t="s">
        <v>272</v>
      </c>
      <c r="B365" s="2">
        <v>2</v>
      </c>
      <c r="C365" t="s">
        <v>511</v>
      </c>
      <c r="D365" t="s">
        <v>529</v>
      </c>
      <c r="E365" s="1">
        <v>1150</v>
      </c>
      <c r="F365">
        <v>22</v>
      </c>
      <c r="G365" s="1">
        <v>25300</v>
      </c>
      <c r="H365" s="2" t="s">
        <v>2</v>
      </c>
      <c r="I365" s="2" t="s">
        <v>4</v>
      </c>
      <c r="J365">
        <v>83</v>
      </c>
      <c r="K365" s="13">
        <f>SUM(E$127:E365)/($M$7*5280)</f>
        <v>0.7275733712980677</v>
      </c>
    </row>
    <row r="366" spans="1:11" ht="14.25">
      <c r="A366" s="3" t="s">
        <v>287</v>
      </c>
      <c r="B366" s="2">
        <v>1</v>
      </c>
      <c r="C366" t="s">
        <v>681</v>
      </c>
      <c r="D366" t="s">
        <v>321</v>
      </c>
      <c r="E366" s="1">
        <v>1360</v>
      </c>
      <c r="F366">
        <v>26</v>
      </c>
      <c r="G366" s="1">
        <v>35360</v>
      </c>
      <c r="H366" s="2" t="s">
        <v>2</v>
      </c>
      <c r="I366" s="2" t="s">
        <v>3</v>
      </c>
      <c r="J366">
        <v>83</v>
      </c>
      <c r="K366" s="13">
        <f>SUM(E$127:E366)/($M$7*5280)</f>
        <v>0.7316071243196749</v>
      </c>
    </row>
    <row r="367" spans="1:11" ht="14.25">
      <c r="A367" s="3" t="s">
        <v>293</v>
      </c>
      <c r="B367" s="2">
        <v>1</v>
      </c>
      <c r="C367" t="s">
        <v>609</v>
      </c>
      <c r="D367" t="s">
        <v>546</v>
      </c>
      <c r="E367" s="1">
        <v>2500</v>
      </c>
      <c r="F367">
        <v>23</v>
      </c>
      <c r="G367" s="1">
        <v>57500</v>
      </c>
      <c r="H367" s="2" t="s">
        <v>2</v>
      </c>
      <c r="I367" s="2" t="s">
        <v>3</v>
      </c>
      <c r="J367">
        <v>83</v>
      </c>
      <c r="K367" s="13">
        <f>SUM(E$127:E367)/($M$7*5280)</f>
        <v>0.7390221114917471</v>
      </c>
    </row>
    <row r="368" spans="1:11" ht="14.25">
      <c r="A368" s="3" t="s">
        <v>300</v>
      </c>
      <c r="B368" s="2">
        <v>1</v>
      </c>
      <c r="C368" t="s">
        <v>644</v>
      </c>
      <c r="D368" t="s">
        <v>437</v>
      </c>
      <c r="E368" s="1">
        <v>1220</v>
      </c>
      <c r="F368">
        <v>16</v>
      </c>
      <c r="G368" s="1">
        <v>19520</v>
      </c>
      <c r="H368" s="2" t="s">
        <v>2</v>
      </c>
      <c r="I368" s="2" t="s">
        <v>3</v>
      </c>
      <c r="J368">
        <v>83</v>
      </c>
      <c r="K368" s="13">
        <f>SUM(E$127:E368)/($M$7*5280)</f>
        <v>0.7426406252317184</v>
      </c>
    </row>
    <row r="369" spans="1:11" ht="14.25">
      <c r="A369" s="3" t="s">
        <v>312</v>
      </c>
      <c r="B369" s="2">
        <v>1</v>
      </c>
      <c r="C369" t="s">
        <v>559</v>
      </c>
      <c r="D369" t="s">
        <v>560</v>
      </c>
      <c r="E369">
        <v>999</v>
      </c>
      <c r="F369">
        <v>33</v>
      </c>
      <c r="G369" s="1">
        <v>32967</v>
      </c>
      <c r="H369" s="2" t="s">
        <v>2</v>
      </c>
      <c r="I369" s="2" t="s">
        <v>3</v>
      </c>
      <c r="J369">
        <v>83</v>
      </c>
      <c r="K369" s="13">
        <f>SUM(E$127:E369)/($M$7*5280)</f>
        <v>0.7456036541056784</v>
      </c>
    </row>
    <row r="370" spans="1:11" ht="14.25">
      <c r="A370" s="3" t="s">
        <v>312</v>
      </c>
      <c r="B370" s="2">
        <v>2</v>
      </c>
      <c r="C370" t="s">
        <v>560</v>
      </c>
      <c r="D370" t="s">
        <v>321</v>
      </c>
      <c r="E370">
        <v>870</v>
      </c>
      <c r="F370">
        <v>20</v>
      </c>
      <c r="G370" s="1">
        <v>17400</v>
      </c>
      <c r="H370" s="2" t="s">
        <v>2</v>
      </c>
      <c r="I370" s="2" t="s">
        <v>3</v>
      </c>
      <c r="J370">
        <v>83</v>
      </c>
      <c r="K370" s="13">
        <f>SUM(E$127:E370)/($M$7*5280)</f>
        <v>0.7481840696415595</v>
      </c>
    </row>
    <row r="371" spans="1:11" ht="14.25">
      <c r="A371" s="3" t="s">
        <v>32</v>
      </c>
      <c r="B371" s="2">
        <v>1</v>
      </c>
      <c r="C371" t="s">
        <v>576</v>
      </c>
      <c r="D371" t="s">
        <v>321</v>
      </c>
      <c r="E371">
        <v>411</v>
      </c>
      <c r="F371">
        <v>25</v>
      </c>
      <c r="G371" s="1">
        <v>10275</v>
      </c>
      <c r="H371" s="2" t="s">
        <v>2</v>
      </c>
      <c r="I371" s="2" t="s">
        <v>3</v>
      </c>
      <c r="J371">
        <v>82</v>
      </c>
      <c r="K371" s="13">
        <f>SUM(E$127:E371)/($M$7*5280)</f>
        <v>0.7494030935326482</v>
      </c>
    </row>
    <row r="372" spans="1:11" ht="14.25">
      <c r="A372" s="3" t="s">
        <v>33</v>
      </c>
      <c r="B372" s="2" t="s">
        <v>5</v>
      </c>
      <c r="C372" t="s">
        <v>577</v>
      </c>
      <c r="D372" t="s">
        <v>322</v>
      </c>
      <c r="E372">
        <v>387</v>
      </c>
      <c r="F372">
        <v>29</v>
      </c>
      <c r="G372" s="1">
        <v>11223</v>
      </c>
      <c r="H372" s="2" t="s">
        <v>2</v>
      </c>
      <c r="I372" s="2" t="s">
        <v>3</v>
      </c>
      <c r="J372">
        <v>82</v>
      </c>
      <c r="K372" s="13">
        <f>SUM(E$127:E372)/($M$7*5280)</f>
        <v>0.750550933546885</v>
      </c>
    </row>
    <row r="373" spans="1:11" ht="14.25">
      <c r="A373" s="3" t="s">
        <v>35</v>
      </c>
      <c r="B373" s="2">
        <v>1</v>
      </c>
      <c r="C373" t="s">
        <v>580</v>
      </c>
      <c r="D373" t="s">
        <v>321</v>
      </c>
      <c r="E373">
        <v>245</v>
      </c>
      <c r="F373">
        <v>25</v>
      </c>
      <c r="G373" s="1">
        <v>6125</v>
      </c>
      <c r="H373" s="2" t="s">
        <v>2</v>
      </c>
      <c r="I373" s="2" t="s">
        <v>3</v>
      </c>
      <c r="J373">
        <v>82</v>
      </c>
      <c r="K373" s="13">
        <f>SUM(E$127:E373)/($M$7*5280)</f>
        <v>0.751277602289748</v>
      </c>
    </row>
    <row r="374" spans="1:11" ht="14.25">
      <c r="A374" s="3" t="s">
        <v>65</v>
      </c>
      <c r="B374" s="2">
        <v>1</v>
      </c>
      <c r="C374" t="s">
        <v>595</v>
      </c>
      <c r="D374" t="s">
        <v>348</v>
      </c>
      <c r="E374" s="1">
        <v>1790</v>
      </c>
      <c r="F374">
        <v>19</v>
      </c>
      <c r="G374" s="1">
        <v>34010</v>
      </c>
      <c r="H374" s="2" t="s">
        <v>2</v>
      </c>
      <c r="I374" s="2" t="s">
        <v>3</v>
      </c>
      <c r="J374">
        <v>82</v>
      </c>
      <c r="K374" s="13">
        <f>SUM(E$127:E374)/($M$7*5280)</f>
        <v>0.7565867331049517</v>
      </c>
    </row>
    <row r="375" spans="1:11" ht="14.25">
      <c r="A375" s="3" t="s">
        <v>91</v>
      </c>
      <c r="B375" s="2">
        <v>1</v>
      </c>
      <c r="C375" t="s">
        <v>549</v>
      </c>
      <c r="D375" t="s">
        <v>321</v>
      </c>
      <c r="E375">
        <v>315</v>
      </c>
      <c r="F375">
        <v>24</v>
      </c>
      <c r="G375" s="1">
        <v>7560</v>
      </c>
      <c r="H375" s="2" t="s">
        <v>2</v>
      </c>
      <c r="I375" s="2" t="s">
        <v>4</v>
      </c>
      <c r="J375">
        <v>82</v>
      </c>
      <c r="K375" s="13">
        <f>SUM(E$127:E375)/($M$7*5280)</f>
        <v>0.7575210214886329</v>
      </c>
    </row>
    <row r="376" spans="1:11" ht="14.25">
      <c r="A376" s="3" t="s">
        <v>103</v>
      </c>
      <c r="B376" s="2">
        <v>1</v>
      </c>
      <c r="C376" t="s">
        <v>563</v>
      </c>
      <c r="D376" t="s">
        <v>321</v>
      </c>
      <c r="E376">
        <v>471</v>
      </c>
      <c r="F376">
        <v>25</v>
      </c>
      <c r="G376" s="1">
        <v>11775</v>
      </c>
      <c r="H376" s="2" t="s">
        <v>2</v>
      </c>
      <c r="I376" s="2" t="s">
        <v>3</v>
      </c>
      <c r="J376">
        <v>82</v>
      </c>
      <c r="K376" s="13">
        <f>SUM(E$127:E376)/($M$7*5280)</f>
        <v>0.7589180050718513</v>
      </c>
    </row>
    <row r="377" spans="1:11" ht="14.25">
      <c r="A377" s="3" t="s">
        <v>188</v>
      </c>
      <c r="B377" s="2">
        <v>1</v>
      </c>
      <c r="C377" t="s">
        <v>331</v>
      </c>
      <c r="D377" t="s">
        <v>321</v>
      </c>
      <c r="E377">
        <v>675</v>
      </c>
      <c r="F377">
        <v>24</v>
      </c>
      <c r="G377" s="1">
        <v>16200</v>
      </c>
      <c r="H377" s="2" t="s">
        <v>2</v>
      </c>
      <c r="I377" s="2" t="s">
        <v>3</v>
      </c>
      <c r="J377">
        <v>82</v>
      </c>
      <c r="K377" s="13">
        <f>SUM(E$127:E377)/($M$7*5280)</f>
        <v>0.7609200516083107</v>
      </c>
    </row>
    <row r="378" spans="1:11" ht="14.25">
      <c r="A378" s="3" t="s">
        <v>201</v>
      </c>
      <c r="B378" s="2">
        <v>1</v>
      </c>
      <c r="C378" t="s">
        <v>597</v>
      </c>
      <c r="D378" t="s">
        <v>321</v>
      </c>
      <c r="E378" s="1">
        <v>1025</v>
      </c>
      <c r="F378">
        <v>16</v>
      </c>
      <c r="G378" s="1">
        <v>16400</v>
      </c>
      <c r="H378" s="2" t="s">
        <v>2</v>
      </c>
      <c r="I378" s="2" t="s">
        <v>3</v>
      </c>
      <c r="J378">
        <v>82</v>
      </c>
      <c r="K378" s="13">
        <f>SUM(E$127:E378)/($M$7*5280)</f>
        <v>0.7639601963488604</v>
      </c>
    </row>
    <row r="379" spans="1:11" ht="14.25">
      <c r="A379" s="3" t="s">
        <v>213</v>
      </c>
      <c r="B379" s="2">
        <v>1</v>
      </c>
      <c r="C379" t="s">
        <v>483</v>
      </c>
      <c r="D379" t="s">
        <v>481</v>
      </c>
      <c r="E379">
        <v>601</v>
      </c>
      <c r="F379">
        <v>20</v>
      </c>
      <c r="G379" s="1">
        <v>12020</v>
      </c>
      <c r="H379" s="2" t="s">
        <v>2</v>
      </c>
      <c r="I379" s="2" t="s">
        <v>3</v>
      </c>
      <c r="J379">
        <v>82</v>
      </c>
      <c r="K379" s="13">
        <f>SUM(E$127:E379)/($M$7*5280)</f>
        <v>0.7657427592650264</v>
      </c>
    </row>
    <row r="380" spans="1:11" ht="14.25">
      <c r="A380" s="3" t="s">
        <v>213</v>
      </c>
      <c r="B380" s="2">
        <v>2</v>
      </c>
      <c r="C380" t="s">
        <v>652</v>
      </c>
      <c r="D380" t="s">
        <v>482</v>
      </c>
      <c r="E380">
        <v>695</v>
      </c>
      <c r="F380">
        <v>22</v>
      </c>
      <c r="G380" s="1">
        <v>15290</v>
      </c>
      <c r="H380" s="2" t="s">
        <v>2</v>
      </c>
      <c r="I380" s="2" t="s">
        <v>3</v>
      </c>
      <c r="J380">
        <v>82</v>
      </c>
      <c r="K380" s="13">
        <f>SUM(E$127:E380)/($M$7*5280)</f>
        <v>0.7678041256988626</v>
      </c>
    </row>
    <row r="381" spans="1:11" ht="14.25">
      <c r="A381" s="3" t="s">
        <v>127</v>
      </c>
      <c r="B381" s="2">
        <v>1</v>
      </c>
      <c r="C381" t="s">
        <v>579</v>
      </c>
      <c r="D381" t="s">
        <v>321</v>
      </c>
      <c r="E381">
        <v>194</v>
      </c>
      <c r="F381">
        <v>20</v>
      </c>
      <c r="G381" s="1">
        <v>3880</v>
      </c>
      <c r="H381" s="2" t="s">
        <v>2</v>
      </c>
      <c r="I381" s="2" t="s">
        <v>3</v>
      </c>
      <c r="J381">
        <v>81</v>
      </c>
      <c r="K381" s="13">
        <f>SUM(E$127:E381)/($M$7*5280)</f>
        <v>0.7683795287034153</v>
      </c>
    </row>
    <row r="382" spans="1:11" ht="14.25">
      <c r="A382" s="3" t="s">
        <v>135</v>
      </c>
      <c r="B382" s="2">
        <v>1</v>
      </c>
      <c r="C382" t="s">
        <v>527</v>
      </c>
      <c r="D382" t="s">
        <v>409</v>
      </c>
      <c r="E382" s="1">
        <v>1600</v>
      </c>
      <c r="F382">
        <v>21</v>
      </c>
      <c r="G382" s="1">
        <v>33600</v>
      </c>
      <c r="H382" s="2" t="s">
        <v>2</v>
      </c>
      <c r="I382" s="2" t="s">
        <v>3</v>
      </c>
      <c r="J382">
        <v>81</v>
      </c>
      <c r="K382" s="13">
        <f>SUM(E$127:E382)/($M$7*5280)</f>
        <v>0.7731251204935415</v>
      </c>
    </row>
    <row r="383" spans="1:11" ht="14.25">
      <c r="A383" s="3" t="s">
        <v>141</v>
      </c>
      <c r="B383" s="2">
        <v>1</v>
      </c>
      <c r="C383" t="s">
        <v>579</v>
      </c>
      <c r="D383" t="s">
        <v>321</v>
      </c>
      <c r="E383">
        <v>660</v>
      </c>
      <c r="F383">
        <v>20</v>
      </c>
      <c r="G383" s="1">
        <v>13200</v>
      </c>
      <c r="H383" s="2" t="s">
        <v>2</v>
      </c>
      <c r="I383" s="2" t="s">
        <v>3</v>
      </c>
      <c r="J383">
        <v>81</v>
      </c>
      <c r="K383" s="13">
        <f>SUM(E$127:E383)/($M$7*5280)</f>
        <v>0.7750826771069687</v>
      </c>
    </row>
    <row r="384" spans="1:11" ht="14.25">
      <c r="A384" s="3" t="s">
        <v>196</v>
      </c>
      <c r="B384" s="2">
        <v>1</v>
      </c>
      <c r="C384" t="s">
        <v>349</v>
      </c>
      <c r="D384" t="s">
        <v>462</v>
      </c>
      <c r="E384">
        <v>385</v>
      </c>
      <c r="F384">
        <v>22</v>
      </c>
      <c r="G384" s="1">
        <v>8470</v>
      </c>
      <c r="H384" s="2" t="s">
        <v>2</v>
      </c>
      <c r="I384" s="2" t="s">
        <v>3</v>
      </c>
      <c r="J384">
        <v>81</v>
      </c>
      <c r="K384" s="13">
        <f>SUM(E$127:E384)/($M$7*5280)</f>
        <v>0.7762245851314677</v>
      </c>
    </row>
    <row r="385" spans="1:11" ht="14.25">
      <c r="A385" s="3" t="s">
        <v>198</v>
      </c>
      <c r="B385" s="2">
        <v>6</v>
      </c>
      <c r="C385" t="s">
        <v>463</v>
      </c>
      <c r="D385" t="s">
        <v>464</v>
      </c>
      <c r="E385" s="1">
        <v>1020</v>
      </c>
      <c r="F385">
        <v>24</v>
      </c>
      <c r="G385" s="1">
        <v>24480</v>
      </c>
      <c r="H385" s="2" t="s">
        <v>2</v>
      </c>
      <c r="I385" s="2" t="s">
        <v>3</v>
      </c>
      <c r="J385">
        <v>81</v>
      </c>
      <c r="K385" s="13">
        <f>SUM(E$127:E385)/($M$7*5280)</f>
        <v>0.7792498998976731</v>
      </c>
    </row>
    <row r="386" spans="1:11" ht="14.25">
      <c r="A386" s="3" t="s">
        <v>199</v>
      </c>
      <c r="B386" s="2">
        <v>2</v>
      </c>
      <c r="C386" t="s">
        <v>467</v>
      </c>
      <c r="D386" t="s">
        <v>466</v>
      </c>
      <c r="E386" s="1">
        <v>3360</v>
      </c>
      <c r="F386">
        <v>20</v>
      </c>
      <c r="G386" s="1">
        <v>67200</v>
      </c>
      <c r="H386" s="2" t="s">
        <v>2</v>
      </c>
      <c r="I386" s="2" t="s">
        <v>3</v>
      </c>
      <c r="J386">
        <v>81</v>
      </c>
      <c r="K386" s="13">
        <f>SUM(E$127:E386)/($M$7*5280)</f>
        <v>0.7892156426569382</v>
      </c>
    </row>
    <row r="387" spans="1:11" ht="14.25">
      <c r="A387" s="3" t="s">
        <v>227</v>
      </c>
      <c r="B387" s="2">
        <v>1</v>
      </c>
      <c r="C387" t="s">
        <v>325</v>
      </c>
      <c r="D387" t="s">
        <v>321</v>
      </c>
      <c r="E387">
        <v>165</v>
      </c>
      <c r="F387">
        <v>27</v>
      </c>
      <c r="G387" s="1">
        <v>4455</v>
      </c>
      <c r="H387" s="2" t="s">
        <v>2</v>
      </c>
      <c r="I387" s="2" t="s">
        <v>4</v>
      </c>
      <c r="J387">
        <v>81</v>
      </c>
      <c r="K387" s="13">
        <f>SUM(E$127:E387)/($M$7*5280)</f>
        <v>0.7897050318102949</v>
      </c>
    </row>
    <row r="388" spans="1:11" ht="14.25">
      <c r="A388" s="3" t="s">
        <v>229</v>
      </c>
      <c r="B388" s="2" t="s">
        <v>5</v>
      </c>
      <c r="C388" t="s">
        <v>470</v>
      </c>
      <c r="D388" t="s">
        <v>502</v>
      </c>
      <c r="E388" s="1">
        <v>1906</v>
      </c>
      <c r="F388">
        <v>21</v>
      </c>
      <c r="G388" s="1">
        <v>40026</v>
      </c>
      <c r="H388" s="2" t="s">
        <v>2</v>
      </c>
      <c r="I388" s="2" t="s">
        <v>3</v>
      </c>
      <c r="J388">
        <v>81</v>
      </c>
      <c r="K388" s="13">
        <f>SUM(E$127:E388)/($M$7*5280)</f>
        <v>0.7953582180302828</v>
      </c>
    </row>
    <row r="389" spans="1:11" ht="14.25">
      <c r="A389" s="3" t="s">
        <v>277</v>
      </c>
      <c r="B389" s="2">
        <v>2</v>
      </c>
      <c r="C389" t="s">
        <v>674</v>
      </c>
      <c r="D389" t="s">
        <v>321</v>
      </c>
      <c r="E389">
        <v>535</v>
      </c>
      <c r="F389">
        <v>25</v>
      </c>
      <c r="G389" s="1">
        <v>13375</v>
      </c>
      <c r="H389" s="2" t="s">
        <v>2</v>
      </c>
      <c r="I389" s="2" t="s">
        <v>4</v>
      </c>
      <c r="J389">
        <v>81</v>
      </c>
      <c r="K389" s="13">
        <f>SUM(E$127:E389)/($M$7*5280)</f>
        <v>0.7969450252851062</v>
      </c>
    </row>
    <row r="390" spans="1:11" ht="14.25">
      <c r="A390" s="3" t="s">
        <v>288</v>
      </c>
      <c r="B390" s="2" t="s">
        <v>16</v>
      </c>
      <c r="C390" t="s">
        <v>541</v>
      </c>
      <c r="D390" t="s">
        <v>542</v>
      </c>
      <c r="E390" s="1">
        <v>2133</v>
      </c>
      <c r="F390">
        <v>21</v>
      </c>
      <c r="G390" s="1">
        <v>44793</v>
      </c>
      <c r="H390" s="2" t="s">
        <v>2</v>
      </c>
      <c r="I390" s="2" t="s">
        <v>3</v>
      </c>
      <c r="J390">
        <v>81</v>
      </c>
      <c r="K390" s="13">
        <f>SUM(E$127:E390)/($M$7*5280)</f>
        <v>0.8032714923403182</v>
      </c>
    </row>
    <row r="391" spans="1:11" ht="14.25">
      <c r="A391" s="3" t="s">
        <v>319</v>
      </c>
      <c r="B391" s="2">
        <v>1</v>
      </c>
      <c r="C391" t="s">
        <v>325</v>
      </c>
      <c r="D391" t="s">
        <v>572</v>
      </c>
      <c r="E391" s="1">
        <v>1000</v>
      </c>
      <c r="F391">
        <v>21</v>
      </c>
      <c r="G391" s="1">
        <v>21000</v>
      </c>
      <c r="H391" s="2" t="s">
        <v>2</v>
      </c>
      <c r="I391" s="2" t="s">
        <v>3</v>
      </c>
      <c r="J391">
        <v>81</v>
      </c>
      <c r="K391" s="13">
        <f>SUM(E$127:E391)/($M$7*5280)</f>
        <v>0.8062374872091471</v>
      </c>
    </row>
    <row r="392" spans="1:11" ht="14.25">
      <c r="A392" s="3" t="s">
        <v>78</v>
      </c>
      <c r="B392" s="2">
        <v>1</v>
      </c>
      <c r="C392" t="s">
        <v>600</v>
      </c>
      <c r="D392" t="s">
        <v>365</v>
      </c>
      <c r="E392" s="1">
        <v>2800</v>
      </c>
      <c r="F392">
        <v>20</v>
      </c>
      <c r="G392" s="1">
        <v>56000</v>
      </c>
      <c r="H392" s="2" t="s">
        <v>2</v>
      </c>
      <c r="I392" s="2" t="s">
        <v>3</v>
      </c>
      <c r="J392">
        <v>80</v>
      </c>
      <c r="K392" s="13">
        <f>SUM(E$127:E392)/($M$7*5280)</f>
        <v>0.814542272841868</v>
      </c>
    </row>
    <row r="393" spans="1:11" ht="14.25">
      <c r="A393" s="3" t="s">
        <v>133</v>
      </c>
      <c r="B393" s="2">
        <v>1</v>
      </c>
      <c r="C393" t="s">
        <v>580</v>
      </c>
      <c r="D393" t="s">
        <v>321</v>
      </c>
      <c r="E393">
        <v>516</v>
      </c>
      <c r="F393">
        <v>25</v>
      </c>
      <c r="G393" s="1">
        <v>12900</v>
      </c>
      <c r="H393" s="2" t="s">
        <v>2</v>
      </c>
      <c r="I393" s="2" t="s">
        <v>3</v>
      </c>
      <c r="J393">
        <v>80</v>
      </c>
      <c r="K393" s="13">
        <f>SUM(E$127:E393)/($M$7*5280)</f>
        <v>0.8160727261941837</v>
      </c>
    </row>
    <row r="394" spans="1:11" ht="14.25">
      <c r="A394" s="3" t="s">
        <v>168</v>
      </c>
      <c r="B394" s="2" t="s">
        <v>22</v>
      </c>
      <c r="C394" t="s">
        <v>325</v>
      </c>
      <c r="D394" t="s">
        <v>334</v>
      </c>
      <c r="E394" s="1">
        <v>1042</v>
      </c>
      <c r="F394">
        <v>32</v>
      </c>
      <c r="G394" s="1">
        <v>33344</v>
      </c>
      <c r="H394" s="2" t="s">
        <v>2</v>
      </c>
      <c r="I394" s="2" t="s">
        <v>3</v>
      </c>
      <c r="J394">
        <v>80</v>
      </c>
      <c r="K394" s="13">
        <f>SUM(E$127:E394)/($M$7*5280)</f>
        <v>0.8191632928475033</v>
      </c>
    </row>
    <row r="395" spans="1:11" ht="14.25">
      <c r="A395" s="3" t="s">
        <v>206</v>
      </c>
      <c r="B395" s="2">
        <v>2</v>
      </c>
      <c r="C395" t="s">
        <v>470</v>
      </c>
      <c r="D395" t="s">
        <v>471</v>
      </c>
      <c r="E395" s="1">
        <v>1800</v>
      </c>
      <c r="F395">
        <v>22</v>
      </c>
      <c r="G395" s="1">
        <v>39600</v>
      </c>
      <c r="H395" s="2" t="s">
        <v>2</v>
      </c>
      <c r="I395" s="2" t="s">
        <v>4</v>
      </c>
      <c r="J395">
        <v>80</v>
      </c>
      <c r="K395" s="13">
        <f>SUM(E$127:E395)/($M$7*5280)</f>
        <v>0.8245020836113953</v>
      </c>
    </row>
    <row r="396" spans="1:11" ht="14.25">
      <c r="A396" s="3" t="s">
        <v>224</v>
      </c>
      <c r="B396" s="2">
        <v>1</v>
      </c>
      <c r="C396" t="s">
        <v>655</v>
      </c>
      <c r="D396" t="s">
        <v>321</v>
      </c>
      <c r="E396">
        <v>480</v>
      </c>
      <c r="F396">
        <v>22</v>
      </c>
      <c r="G396" s="1">
        <v>10560</v>
      </c>
      <c r="H396" s="2" t="s">
        <v>2</v>
      </c>
      <c r="I396" s="2" t="s">
        <v>3</v>
      </c>
      <c r="J396">
        <v>80</v>
      </c>
      <c r="K396" s="13">
        <f>SUM(E$127:E396)/($M$7*5280)</f>
        <v>0.8259257611484332</v>
      </c>
    </row>
    <row r="397" spans="1:11" ht="14.25">
      <c r="A397" s="3" t="s">
        <v>278</v>
      </c>
      <c r="B397" s="2">
        <v>2</v>
      </c>
      <c r="C397" t="s">
        <v>335</v>
      </c>
      <c r="D397" t="s">
        <v>533</v>
      </c>
      <c r="E397" s="1">
        <v>1530</v>
      </c>
      <c r="F397">
        <v>30</v>
      </c>
      <c r="G397" s="1">
        <v>45900</v>
      </c>
      <c r="H397" s="2" t="s">
        <v>2</v>
      </c>
      <c r="I397" s="2" t="s">
        <v>4</v>
      </c>
      <c r="J397">
        <v>80</v>
      </c>
      <c r="K397" s="13">
        <f>SUM(E$127:E397)/($M$7*5280)</f>
        <v>0.8304637332977414</v>
      </c>
    </row>
    <row r="398" spans="1:11" ht="14.25">
      <c r="A398" s="3" t="s">
        <v>285</v>
      </c>
      <c r="B398" s="2">
        <v>1</v>
      </c>
      <c r="C398" t="s">
        <v>680</v>
      </c>
      <c r="D398" t="s">
        <v>538</v>
      </c>
      <c r="E398" s="1">
        <v>3450</v>
      </c>
      <c r="F398">
        <v>23</v>
      </c>
      <c r="G398" s="1">
        <v>79350</v>
      </c>
      <c r="H398" s="2" t="s">
        <v>2</v>
      </c>
      <c r="I398" s="2" t="s">
        <v>3</v>
      </c>
      <c r="J398">
        <v>80</v>
      </c>
      <c r="K398" s="13">
        <f>SUM(E$127:E398)/($M$7*5280)</f>
        <v>0.840696415595201</v>
      </c>
    </row>
    <row r="399" spans="1:11" ht="14.25">
      <c r="A399" s="3" t="s">
        <v>303</v>
      </c>
      <c r="B399" s="2">
        <v>1</v>
      </c>
      <c r="C399" t="s">
        <v>685</v>
      </c>
      <c r="D399" t="s">
        <v>334</v>
      </c>
      <c r="E399" s="1">
        <v>2000</v>
      </c>
      <c r="F399">
        <v>18</v>
      </c>
      <c r="G399" s="1">
        <v>36000</v>
      </c>
      <c r="H399" s="2" t="s">
        <v>2</v>
      </c>
      <c r="I399" s="2" t="s">
        <v>3</v>
      </c>
      <c r="J399">
        <v>80</v>
      </c>
      <c r="K399" s="13">
        <f>SUM(E$127:E399)/($M$7*5280)</f>
        <v>0.8466284053328588</v>
      </c>
    </row>
    <row r="400" spans="1:11" ht="14.25">
      <c r="A400" s="3" t="s">
        <v>320</v>
      </c>
      <c r="B400" s="2">
        <v>2</v>
      </c>
      <c r="C400" t="s">
        <v>573</v>
      </c>
      <c r="D400" t="s">
        <v>389</v>
      </c>
      <c r="E400" s="1">
        <v>1339</v>
      </c>
      <c r="F400">
        <v>29</v>
      </c>
      <c r="G400" s="1">
        <v>38831</v>
      </c>
      <c r="H400" s="2" t="s">
        <v>2</v>
      </c>
      <c r="I400" s="2" t="s">
        <v>4</v>
      </c>
      <c r="J400">
        <v>80</v>
      </c>
      <c r="K400" s="13">
        <f>SUM(E$127:E400)/($M$7*5280)</f>
        <v>0.8505998724622207</v>
      </c>
    </row>
    <row r="401" spans="1:11" ht="14.25">
      <c r="A401" s="3" t="s">
        <v>86</v>
      </c>
      <c r="B401" s="2">
        <v>4</v>
      </c>
      <c r="C401" t="s">
        <v>331</v>
      </c>
      <c r="D401" t="s">
        <v>373</v>
      </c>
      <c r="E401" s="1">
        <v>1115</v>
      </c>
      <c r="F401">
        <v>26</v>
      </c>
      <c r="G401" s="1">
        <v>28990</v>
      </c>
      <c r="H401" s="2" t="s">
        <v>2</v>
      </c>
      <c r="I401" s="2" t="s">
        <v>4</v>
      </c>
      <c r="J401">
        <v>79</v>
      </c>
      <c r="K401" s="13">
        <f>SUM(E$127:E401)/($M$7*5280)</f>
        <v>0.8539069567409648</v>
      </c>
    </row>
    <row r="402" spans="1:11" ht="14.25">
      <c r="A402" s="3" t="s">
        <v>134</v>
      </c>
      <c r="B402" s="2">
        <v>1</v>
      </c>
      <c r="C402" t="s">
        <v>611</v>
      </c>
      <c r="D402" t="s">
        <v>321</v>
      </c>
      <c r="E402">
        <v>387</v>
      </c>
      <c r="F402">
        <v>24</v>
      </c>
      <c r="G402" s="1">
        <v>9288</v>
      </c>
      <c r="H402" s="2" t="s">
        <v>2</v>
      </c>
      <c r="I402" s="2" t="s">
        <v>4</v>
      </c>
      <c r="J402">
        <v>79</v>
      </c>
      <c r="K402" s="13">
        <f>SUM(E$127:E402)/($M$7*5280)</f>
        <v>0.8550547967552016</v>
      </c>
    </row>
    <row r="403" spans="1:11" ht="14.25">
      <c r="A403" s="3" t="s">
        <v>135</v>
      </c>
      <c r="B403" s="2">
        <v>2</v>
      </c>
      <c r="C403" t="s">
        <v>409</v>
      </c>
      <c r="D403" t="s">
        <v>410</v>
      </c>
      <c r="E403" s="1">
        <v>2803</v>
      </c>
      <c r="F403">
        <v>27</v>
      </c>
      <c r="G403" s="1">
        <v>75681</v>
      </c>
      <c r="H403" s="2" t="s">
        <v>2</v>
      </c>
      <c r="I403" s="2" t="s">
        <v>3</v>
      </c>
      <c r="J403">
        <v>79</v>
      </c>
      <c r="K403" s="13">
        <f>SUM(E$127:E403)/($M$7*5280)</f>
        <v>0.863368480372529</v>
      </c>
    </row>
    <row r="404" spans="1:11" ht="14.25">
      <c r="A404" s="3" t="s">
        <v>160</v>
      </c>
      <c r="B404" s="2">
        <v>1</v>
      </c>
      <c r="C404" t="s">
        <v>632</v>
      </c>
      <c r="D404" t="s">
        <v>430</v>
      </c>
      <c r="E404" s="1">
        <v>1155</v>
      </c>
      <c r="F404">
        <v>21</v>
      </c>
      <c r="G404" s="1">
        <v>24255</v>
      </c>
      <c r="H404" s="2" t="s">
        <v>2</v>
      </c>
      <c r="I404" s="2" t="s">
        <v>3</v>
      </c>
      <c r="J404">
        <v>79</v>
      </c>
      <c r="K404" s="13">
        <f>SUM(E$127:E404)/($M$7*5280)</f>
        <v>0.8667942044460263</v>
      </c>
    </row>
    <row r="405" spans="1:11" ht="14.25">
      <c r="A405" s="3" t="s">
        <v>208</v>
      </c>
      <c r="B405" s="2" t="s">
        <v>26</v>
      </c>
      <c r="C405" t="s">
        <v>478</v>
      </c>
      <c r="D405" t="s">
        <v>368</v>
      </c>
      <c r="E405" s="1">
        <v>1430</v>
      </c>
      <c r="F405">
        <v>20</v>
      </c>
      <c r="G405" s="1">
        <v>28600</v>
      </c>
      <c r="H405" s="2" t="s">
        <v>2</v>
      </c>
      <c r="I405" s="2" t="s">
        <v>3</v>
      </c>
      <c r="J405">
        <v>79</v>
      </c>
      <c r="K405" s="13">
        <f>SUM(E$127:E405)/($M$7*5280)</f>
        <v>0.8710355771084516</v>
      </c>
    </row>
    <row r="406" spans="1:11" ht="14.25">
      <c r="A406" s="3" t="s">
        <v>112</v>
      </c>
      <c r="B406" s="2" t="s">
        <v>5</v>
      </c>
      <c r="C406" t="s">
        <v>321</v>
      </c>
      <c r="D406" t="s">
        <v>385</v>
      </c>
      <c r="E406" s="1">
        <v>1605</v>
      </c>
      <c r="F406">
        <v>22</v>
      </c>
      <c r="G406" s="1">
        <v>35310</v>
      </c>
      <c r="H406" s="2" t="s">
        <v>2</v>
      </c>
      <c r="I406" s="2" t="s">
        <v>3</v>
      </c>
      <c r="J406">
        <v>78</v>
      </c>
      <c r="K406" s="13">
        <f>SUM(E$127:E406)/($M$7*5280)</f>
        <v>0.8757959988729219</v>
      </c>
    </row>
    <row r="407" spans="1:11" ht="14.25">
      <c r="A407" s="3" t="s">
        <v>197</v>
      </c>
      <c r="B407" s="2">
        <v>1</v>
      </c>
      <c r="C407" t="s">
        <v>344</v>
      </c>
      <c r="D407" t="s">
        <v>321</v>
      </c>
      <c r="E407">
        <v>484</v>
      </c>
      <c r="F407">
        <v>22</v>
      </c>
      <c r="G407" s="1">
        <v>10648</v>
      </c>
      <c r="H407" s="2" t="s">
        <v>2</v>
      </c>
      <c r="I407" s="2" t="s">
        <v>3</v>
      </c>
      <c r="J407">
        <v>78</v>
      </c>
      <c r="K407" s="13">
        <f>SUM(E$127:E407)/($M$7*5280)</f>
        <v>0.8772315403894351</v>
      </c>
    </row>
    <row r="408" spans="1:11" ht="14.25">
      <c r="A408" s="3" t="s">
        <v>208</v>
      </c>
      <c r="B408" s="2" t="s">
        <v>13</v>
      </c>
      <c r="C408" t="s">
        <v>477</v>
      </c>
      <c r="D408" t="s">
        <v>478</v>
      </c>
      <c r="E408" s="1">
        <v>1050</v>
      </c>
      <c r="F408">
        <v>22</v>
      </c>
      <c r="G408" s="1">
        <v>23100</v>
      </c>
      <c r="H408" s="2" t="s">
        <v>2</v>
      </c>
      <c r="I408" s="2" t="s">
        <v>3</v>
      </c>
      <c r="J408">
        <v>78</v>
      </c>
      <c r="K408" s="13">
        <f>SUM(E$127:E408)/($M$7*5280)</f>
        <v>0.8803458350017055</v>
      </c>
    </row>
    <row r="409" spans="1:11" ht="14.25">
      <c r="A409" s="3" t="s">
        <v>39</v>
      </c>
      <c r="B409" s="2">
        <v>1</v>
      </c>
      <c r="C409" t="s">
        <v>344</v>
      </c>
      <c r="D409" t="s">
        <v>328</v>
      </c>
      <c r="E409" s="1">
        <v>1800</v>
      </c>
      <c r="F409">
        <v>21</v>
      </c>
      <c r="G409" s="1">
        <v>37800</v>
      </c>
      <c r="H409" s="2" t="s">
        <v>2</v>
      </c>
      <c r="I409" s="2" t="s">
        <v>3</v>
      </c>
      <c r="J409">
        <v>77</v>
      </c>
      <c r="K409" s="13">
        <f>SUM(E$127:E409)/($M$7*5280)</f>
        <v>0.8856846257655975</v>
      </c>
    </row>
    <row r="410" spans="1:11" ht="14.25">
      <c r="A410" s="3" t="s">
        <v>53</v>
      </c>
      <c r="B410" s="2">
        <v>1</v>
      </c>
      <c r="C410" t="s">
        <v>588</v>
      </c>
      <c r="D410" t="s">
        <v>321</v>
      </c>
      <c r="E410">
        <v>145</v>
      </c>
      <c r="F410">
        <v>22</v>
      </c>
      <c r="G410" s="1">
        <v>3190</v>
      </c>
      <c r="H410" s="2" t="s">
        <v>2</v>
      </c>
      <c r="I410" s="2" t="s">
        <v>4</v>
      </c>
      <c r="J410">
        <v>77</v>
      </c>
      <c r="K410" s="13">
        <f>SUM(E$127:E410)/($M$7*5280)</f>
        <v>0.8861146950215776</v>
      </c>
    </row>
    <row r="411" spans="1:11" ht="14.25">
      <c r="A411" s="3" t="s">
        <v>55</v>
      </c>
      <c r="B411" s="2">
        <v>1</v>
      </c>
      <c r="C411" t="s">
        <v>590</v>
      </c>
      <c r="D411" t="s">
        <v>334</v>
      </c>
      <c r="E411">
        <v>752</v>
      </c>
      <c r="F411">
        <v>22</v>
      </c>
      <c r="G411" s="1">
        <v>16544</v>
      </c>
      <c r="H411" s="2" t="s">
        <v>2</v>
      </c>
      <c r="I411" s="2" t="s">
        <v>3</v>
      </c>
      <c r="J411">
        <v>77</v>
      </c>
      <c r="K411" s="13">
        <f>SUM(E$127:E411)/($M$7*5280)</f>
        <v>0.8883451231629369</v>
      </c>
    </row>
    <row r="412" spans="1:11" ht="14.25">
      <c r="A412" s="3" t="s">
        <v>55</v>
      </c>
      <c r="B412" s="2">
        <v>1</v>
      </c>
      <c r="C412" t="s">
        <v>590</v>
      </c>
      <c r="D412" t="s">
        <v>334</v>
      </c>
      <c r="E412">
        <v>752</v>
      </c>
      <c r="F412">
        <v>22</v>
      </c>
      <c r="G412" s="1">
        <v>16544</v>
      </c>
      <c r="H412" s="2" t="s">
        <v>2</v>
      </c>
      <c r="I412" s="2" t="s">
        <v>3</v>
      </c>
      <c r="J412">
        <v>77</v>
      </c>
      <c r="K412" s="13">
        <f>SUM(E$127:E412)/($M$7*5280)</f>
        <v>0.8905755513042962</v>
      </c>
    </row>
    <row r="413" spans="1:11" ht="14.25">
      <c r="A413" s="3" t="s">
        <v>134</v>
      </c>
      <c r="B413" s="2">
        <v>2</v>
      </c>
      <c r="C413" t="s">
        <v>611</v>
      </c>
      <c r="D413" t="s">
        <v>325</v>
      </c>
      <c r="E413" s="1">
        <v>1029</v>
      </c>
      <c r="F413">
        <v>24</v>
      </c>
      <c r="G413" s="1">
        <v>24696</v>
      </c>
      <c r="H413" s="2" t="s">
        <v>2</v>
      </c>
      <c r="I413" s="2" t="s">
        <v>4</v>
      </c>
      <c r="J413">
        <v>77</v>
      </c>
      <c r="K413" s="13">
        <f>SUM(E$127:E413)/($M$7*5280)</f>
        <v>0.8936275600243212</v>
      </c>
    </row>
    <row r="414" spans="1:11" ht="14.25">
      <c r="A414" s="3" t="s">
        <v>190</v>
      </c>
      <c r="B414" s="2">
        <v>1</v>
      </c>
      <c r="C414" t="s">
        <v>644</v>
      </c>
      <c r="D414" t="s">
        <v>334</v>
      </c>
      <c r="E414" s="1">
        <v>1330</v>
      </c>
      <c r="F414">
        <v>17</v>
      </c>
      <c r="G414" s="1">
        <v>22610</v>
      </c>
      <c r="H414" s="2" t="s">
        <v>2</v>
      </c>
      <c r="I414" s="2" t="s">
        <v>3</v>
      </c>
      <c r="J414">
        <v>77</v>
      </c>
      <c r="K414" s="13">
        <f>SUM(E$127:E414)/($M$7*5280)</f>
        <v>0.8975723331998635</v>
      </c>
    </row>
    <row r="415" spans="1:11" ht="14.25">
      <c r="A415" s="3" t="s">
        <v>191</v>
      </c>
      <c r="B415" s="2">
        <v>1</v>
      </c>
      <c r="C415" t="s">
        <v>642</v>
      </c>
      <c r="D415" t="s">
        <v>334</v>
      </c>
      <c r="E415">
        <v>580</v>
      </c>
      <c r="F415">
        <v>24</v>
      </c>
      <c r="G415" s="1">
        <v>13920</v>
      </c>
      <c r="H415" s="2" t="s">
        <v>2</v>
      </c>
      <c r="I415" s="2" t="s">
        <v>3</v>
      </c>
      <c r="J415">
        <v>77</v>
      </c>
      <c r="K415" s="13">
        <f>SUM(E$127:E415)/($M$7*5280)</f>
        <v>0.8992926102237843</v>
      </c>
    </row>
    <row r="416" spans="1:11" ht="14.25">
      <c r="A416" s="3" t="s">
        <v>232</v>
      </c>
      <c r="B416" s="2">
        <v>1</v>
      </c>
      <c r="C416" t="s">
        <v>462</v>
      </c>
      <c r="D416" t="s">
        <v>321</v>
      </c>
      <c r="E416">
        <v>200</v>
      </c>
      <c r="F416">
        <v>21</v>
      </c>
      <c r="G416" s="1">
        <v>4200</v>
      </c>
      <c r="H416" s="2" t="s">
        <v>2</v>
      </c>
      <c r="I416" s="2" t="s">
        <v>3</v>
      </c>
      <c r="J416">
        <v>77</v>
      </c>
      <c r="K416" s="13">
        <f>SUM(E$127:E416)/($M$7*5280)</f>
        <v>0.8998858091975501</v>
      </c>
    </row>
    <row r="417" spans="1:11" ht="14.25">
      <c r="A417" s="3" t="s">
        <v>145</v>
      </c>
      <c r="B417" s="2">
        <v>1</v>
      </c>
      <c r="C417" t="s">
        <v>622</v>
      </c>
      <c r="D417" t="s">
        <v>321</v>
      </c>
      <c r="E417">
        <v>155</v>
      </c>
      <c r="F417">
        <v>22</v>
      </c>
      <c r="G417" s="1">
        <v>3410</v>
      </c>
      <c r="H417" s="2" t="s">
        <v>2</v>
      </c>
      <c r="I417" s="2" t="s">
        <v>3</v>
      </c>
      <c r="J417">
        <v>76</v>
      </c>
      <c r="K417" s="13">
        <f>SUM(E$127:E417)/($M$7*5280)</f>
        <v>0.9003455384022185</v>
      </c>
    </row>
    <row r="418" spans="1:11" ht="14.25">
      <c r="A418" s="3" t="s">
        <v>254</v>
      </c>
      <c r="B418" s="2">
        <v>1</v>
      </c>
      <c r="C418" t="s">
        <v>520</v>
      </c>
      <c r="D418" t="s">
        <v>321</v>
      </c>
      <c r="E418">
        <v>563</v>
      </c>
      <c r="F418">
        <v>16</v>
      </c>
      <c r="G418" s="1">
        <v>9008</v>
      </c>
      <c r="H418" s="2" t="s">
        <v>2</v>
      </c>
      <c r="I418" s="2" t="s">
        <v>3</v>
      </c>
      <c r="J418">
        <v>76</v>
      </c>
      <c r="K418" s="13">
        <f>SUM(E$127:E418)/($M$7*5280)</f>
        <v>0.9020153935133692</v>
      </c>
    </row>
    <row r="419" spans="1:11" ht="14.25">
      <c r="A419" s="3" t="s">
        <v>56</v>
      </c>
      <c r="B419" s="2">
        <v>1</v>
      </c>
      <c r="C419" t="s">
        <v>575</v>
      </c>
      <c r="D419" t="s">
        <v>342</v>
      </c>
      <c r="E419" s="1">
        <v>1990</v>
      </c>
      <c r="F419">
        <v>22</v>
      </c>
      <c r="G419" s="1">
        <v>43780</v>
      </c>
      <c r="H419" s="2" t="s">
        <v>2</v>
      </c>
      <c r="I419" s="2" t="s">
        <v>3</v>
      </c>
      <c r="J419">
        <v>75</v>
      </c>
      <c r="K419" s="13">
        <f>SUM(E$127:E419)/($M$7*5280)</f>
        <v>0.9079177233023387</v>
      </c>
    </row>
    <row r="420" spans="1:11" ht="14.25">
      <c r="A420" s="3" t="s">
        <v>74</v>
      </c>
      <c r="B420" s="2">
        <v>1</v>
      </c>
      <c r="C420" t="s">
        <v>579</v>
      </c>
      <c r="D420" t="s">
        <v>321</v>
      </c>
      <c r="E420">
        <v>340</v>
      </c>
      <c r="F420">
        <v>20</v>
      </c>
      <c r="G420" s="1">
        <v>6800</v>
      </c>
      <c r="H420" s="2" t="s">
        <v>2</v>
      </c>
      <c r="I420" s="2" t="s">
        <v>3</v>
      </c>
      <c r="J420">
        <v>75</v>
      </c>
      <c r="K420" s="13">
        <f>SUM(E$127:E420)/($M$7*5280)</f>
        <v>0.9089261615577405</v>
      </c>
    </row>
    <row r="421" spans="1:11" ht="14.25">
      <c r="A421" s="3" t="s">
        <v>122</v>
      </c>
      <c r="B421" s="2">
        <v>1</v>
      </c>
      <c r="C421" t="s">
        <v>325</v>
      </c>
      <c r="D421" t="s">
        <v>393</v>
      </c>
      <c r="E421">
        <v>565</v>
      </c>
      <c r="F421">
        <v>33</v>
      </c>
      <c r="G421" s="1">
        <v>18645</v>
      </c>
      <c r="H421" s="2" t="s">
        <v>2</v>
      </c>
      <c r="I421" s="2" t="s">
        <v>4</v>
      </c>
      <c r="J421">
        <v>75</v>
      </c>
      <c r="K421" s="13">
        <f>SUM(E$127:E421)/($M$7*5280)</f>
        <v>0.9106019486586289</v>
      </c>
    </row>
    <row r="422" spans="1:11" ht="14.25">
      <c r="A422" s="3" t="s">
        <v>139</v>
      </c>
      <c r="B422" s="2" t="s">
        <v>5</v>
      </c>
      <c r="C422" t="s">
        <v>620</v>
      </c>
      <c r="D422" t="s">
        <v>411</v>
      </c>
      <c r="E422" s="1">
        <v>2344</v>
      </c>
      <c r="F422">
        <v>33</v>
      </c>
      <c r="G422" s="1">
        <v>77352</v>
      </c>
      <c r="H422" s="2" t="s">
        <v>2</v>
      </c>
      <c r="I422" s="2" t="s">
        <v>4</v>
      </c>
      <c r="J422">
        <v>75</v>
      </c>
      <c r="K422" s="13">
        <f>SUM(E$127:E422)/($M$7*5280)</f>
        <v>0.9175542406311638</v>
      </c>
    </row>
    <row r="423" spans="1:11" ht="14.25">
      <c r="A423" s="3" t="s">
        <v>150</v>
      </c>
      <c r="B423" s="2" t="s">
        <v>21</v>
      </c>
      <c r="C423" t="s">
        <v>626</v>
      </c>
      <c r="D423" t="s">
        <v>422</v>
      </c>
      <c r="E423" s="1">
        <v>1400</v>
      </c>
      <c r="F423">
        <v>25</v>
      </c>
      <c r="G423" s="1">
        <v>35000</v>
      </c>
      <c r="H423" s="2" t="s">
        <v>2</v>
      </c>
      <c r="I423" s="2" t="s">
        <v>3</v>
      </c>
      <c r="J423">
        <v>75</v>
      </c>
      <c r="K423" s="13">
        <f>SUM(E$127:E423)/($M$7*5280)</f>
        <v>0.9217066334475241</v>
      </c>
    </row>
    <row r="424" spans="1:11" ht="14.25">
      <c r="A424" s="3" t="s">
        <v>261</v>
      </c>
      <c r="B424" s="2">
        <v>1</v>
      </c>
      <c r="C424" t="s">
        <v>609</v>
      </c>
      <c r="D424" t="s">
        <v>321</v>
      </c>
      <c r="E424">
        <v>240</v>
      </c>
      <c r="F424">
        <v>21</v>
      </c>
      <c r="G424" s="1">
        <v>5040</v>
      </c>
      <c r="H424" s="2" t="s">
        <v>2</v>
      </c>
      <c r="I424" s="2" t="s">
        <v>3</v>
      </c>
      <c r="J424">
        <v>75</v>
      </c>
      <c r="K424" s="13">
        <f>SUM(E$127:E424)/($M$7*5280)</f>
        <v>0.9224184722160431</v>
      </c>
    </row>
    <row r="425" spans="1:11" ht="14.25">
      <c r="A425" s="3" t="s">
        <v>70</v>
      </c>
      <c r="B425" s="2">
        <v>2</v>
      </c>
      <c r="C425" t="s">
        <v>364</v>
      </c>
      <c r="D425" t="s">
        <v>321</v>
      </c>
      <c r="E425">
        <v>295</v>
      </c>
      <c r="F425">
        <v>29</v>
      </c>
      <c r="G425" s="1">
        <v>8555</v>
      </c>
      <c r="H425" s="2" t="s">
        <v>2</v>
      </c>
      <c r="I425" s="2" t="s">
        <v>3</v>
      </c>
      <c r="J425">
        <v>74</v>
      </c>
      <c r="K425" s="13">
        <f>SUM(E$127:E425)/($M$7*5280)</f>
        <v>0.9232934407023475</v>
      </c>
    </row>
    <row r="426" spans="1:11" ht="14.25">
      <c r="A426" s="3" t="s">
        <v>155</v>
      </c>
      <c r="B426" s="2">
        <v>1</v>
      </c>
      <c r="C426" t="s">
        <v>416</v>
      </c>
      <c r="D426" t="s">
        <v>425</v>
      </c>
      <c r="E426">
        <v>775</v>
      </c>
      <c r="F426">
        <v>26</v>
      </c>
      <c r="G426" s="1">
        <v>20150</v>
      </c>
      <c r="H426" s="2" t="s">
        <v>2</v>
      </c>
      <c r="I426" s="2" t="s">
        <v>3</v>
      </c>
      <c r="J426">
        <v>74</v>
      </c>
      <c r="K426" s="13">
        <f>SUM(E$127:E426)/($M$7*5280)</f>
        <v>0.9255920867256899</v>
      </c>
    </row>
    <row r="427" spans="1:11" ht="14.25">
      <c r="A427" s="3" t="s">
        <v>198</v>
      </c>
      <c r="B427" s="2" t="s">
        <v>25</v>
      </c>
      <c r="C427" t="s">
        <v>647</v>
      </c>
      <c r="D427" t="s">
        <v>465</v>
      </c>
      <c r="E427" s="1">
        <v>1577</v>
      </c>
      <c r="F427">
        <v>24</v>
      </c>
      <c r="G427" s="1">
        <v>42718</v>
      </c>
      <c r="H427" s="2" t="s">
        <v>2</v>
      </c>
      <c r="I427" s="2" t="s">
        <v>3</v>
      </c>
      <c r="J427">
        <v>74</v>
      </c>
      <c r="K427" s="13">
        <f>SUM(E$127:E427)/($M$7*5280)</f>
        <v>0.9302694606338331</v>
      </c>
    </row>
    <row r="428" spans="1:11" ht="14.25">
      <c r="A428" s="3" t="s">
        <v>276</v>
      </c>
      <c r="B428" s="2" t="s">
        <v>8</v>
      </c>
      <c r="C428" t="s">
        <v>532</v>
      </c>
      <c r="D428" t="s">
        <v>321</v>
      </c>
      <c r="E428">
        <v>422</v>
      </c>
      <c r="F428">
        <v>25</v>
      </c>
      <c r="G428" s="1">
        <v>10550</v>
      </c>
      <c r="H428" s="2" t="s">
        <v>2</v>
      </c>
      <c r="I428" s="2" t="s">
        <v>4</v>
      </c>
      <c r="J428">
        <v>74</v>
      </c>
      <c r="K428" s="13">
        <f>SUM(E$127:E428)/($M$7*5280)</f>
        <v>0.9315211104684789</v>
      </c>
    </row>
    <row r="429" spans="1:11" ht="14.25">
      <c r="A429" s="3" t="s">
        <v>278</v>
      </c>
      <c r="B429" s="2">
        <v>1</v>
      </c>
      <c r="C429" t="s">
        <v>325</v>
      </c>
      <c r="D429" t="s">
        <v>335</v>
      </c>
      <c r="E429" s="1">
        <v>1210</v>
      </c>
      <c r="F429">
        <v>30</v>
      </c>
      <c r="G429" s="1">
        <v>36300</v>
      </c>
      <c r="H429" s="2" t="s">
        <v>2</v>
      </c>
      <c r="I429" s="2" t="s">
        <v>4</v>
      </c>
      <c r="J429">
        <v>74</v>
      </c>
      <c r="K429" s="13">
        <f>SUM(E$127:E429)/($M$7*5280)</f>
        <v>0.9351099642597618</v>
      </c>
    </row>
    <row r="430" spans="1:11" ht="14.25">
      <c r="A430" s="3" t="s">
        <v>101</v>
      </c>
      <c r="B430" s="2">
        <v>1</v>
      </c>
      <c r="C430" t="s">
        <v>331</v>
      </c>
      <c r="D430" t="s">
        <v>321</v>
      </c>
      <c r="E430">
        <v>208</v>
      </c>
      <c r="F430">
        <v>27</v>
      </c>
      <c r="G430" s="1">
        <v>5616</v>
      </c>
      <c r="H430" s="2" t="s">
        <v>2</v>
      </c>
      <c r="I430" s="2" t="s">
        <v>4</v>
      </c>
      <c r="J430">
        <v>73</v>
      </c>
      <c r="K430" s="13">
        <f>SUM(E$127:E430)/($M$7*5280)</f>
        <v>0.9357268911924782</v>
      </c>
    </row>
    <row r="431" spans="1:11" ht="14.25">
      <c r="A431" s="3" t="s">
        <v>146</v>
      </c>
      <c r="B431" s="2">
        <v>1</v>
      </c>
      <c r="C431" t="s">
        <v>593</v>
      </c>
      <c r="D431" t="s">
        <v>321</v>
      </c>
      <c r="E431" s="1">
        <v>1315</v>
      </c>
      <c r="F431">
        <v>20</v>
      </c>
      <c r="G431" s="1">
        <v>26300</v>
      </c>
      <c r="H431" s="2" t="s">
        <v>2</v>
      </c>
      <c r="I431" s="2" t="s">
        <v>3</v>
      </c>
      <c r="J431">
        <v>73</v>
      </c>
      <c r="K431" s="13">
        <f>SUM(E$127:E431)/($M$7*5280)</f>
        <v>0.9396271744449882</v>
      </c>
    </row>
    <row r="432" spans="1:11" ht="14.25">
      <c r="A432" s="3" t="s">
        <v>241</v>
      </c>
      <c r="B432" s="2">
        <v>1</v>
      </c>
      <c r="C432" t="s">
        <v>331</v>
      </c>
      <c r="D432" t="s">
        <v>321</v>
      </c>
      <c r="E432">
        <v>247</v>
      </c>
      <c r="F432">
        <v>24</v>
      </c>
      <c r="G432" s="1">
        <v>5928</v>
      </c>
      <c r="H432" s="2" t="s">
        <v>2</v>
      </c>
      <c r="I432" s="2" t="s">
        <v>3</v>
      </c>
      <c r="J432">
        <v>73</v>
      </c>
      <c r="K432" s="13">
        <f>SUM(E$127:E432)/($M$7*5280)</f>
        <v>0.940359775177589</v>
      </c>
    </row>
    <row r="433" spans="1:11" ht="14.25">
      <c r="A433" s="3" t="s">
        <v>308</v>
      </c>
      <c r="B433" s="2">
        <v>1</v>
      </c>
      <c r="C433" t="s">
        <v>349</v>
      </c>
      <c r="D433" t="s">
        <v>557</v>
      </c>
      <c r="E433">
        <v>815</v>
      </c>
      <c r="F433">
        <v>25</v>
      </c>
      <c r="G433" s="1">
        <v>20375</v>
      </c>
      <c r="H433" s="2" t="s">
        <v>2</v>
      </c>
      <c r="I433" s="2" t="s">
        <v>4</v>
      </c>
      <c r="J433">
        <v>73</v>
      </c>
      <c r="K433" s="13">
        <f>SUM(E$127:E433)/($M$7*5280)</f>
        <v>0.9427770609956845</v>
      </c>
    </row>
    <row r="434" spans="1:11" ht="14.25">
      <c r="A434" s="3" t="s">
        <v>38</v>
      </c>
      <c r="B434" s="2">
        <v>1</v>
      </c>
      <c r="C434" t="s">
        <v>559</v>
      </c>
      <c r="D434" t="s">
        <v>321</v>
      </c>
      <c r="E434">
        <v>360</v>
      </c>
      <c r="F434">
        <v>25</v>
      </c>
      <c r="G434" s="1">
        <v>9000</v>
      </c>
      <c r="H434" s="2" t="s">
        <v>2</v>
      </c>
      <c r="I434" s="2" t="s">
        <v>3</v>
      </c>
      <c r="J434">
        <v>72</v>
      </c>
      <c r="K434" s="13">
        <f>SUM(E$127:E434)/($M$7*5280)</f>
        <v>0.9438448191484629</v>
      </c>
    </row>
    <row r="435" spans="1:11" ht="14.25">
      <c r="A435" s="3" t="s">
        <v>130</v>
      </c>
      <c r="B435" s="2">
        <v>1</v>
      </c>
      <c r="C435" t="s">
        <v>352</v>
      </c>
      <c r="D435" t="s">
        <v>321</v>
      </c>
      <c r="E435">
        <v>525</v>
      </c>
      <c r="F435">
        <v>15</v>
      </c>
      <c r="G435" s="1">
        <v>7875</v>
      </c>
      <c r="H435" s="2" t="s">
        <v>2</v>
      </c>
      <c r="I435" s="2" t="s">
        <v>4</v>
      </c>
      <c r="J435">
        <v>72</v>
      </c>
      <c r="K435" s="13">
        <f>SUM(E$127:E435)/($M$7*5280)</f>
        <v>0.9454019664545981</v>
      </c>
    </row>
    <row r="436" spans="1:11" ht="14.25">
      <c r="A436" s="3" t="s">
        <v>217</v>
      </c>
      <c r="B436" s="2">
        <v>1</v>
      </c>
      <c r="C436" t="s">
        <v>541</v>
      </c>
      <c r="D436" t="s">
        <v>497</v>
      </c>
      <c r="E436" s="1">
        <v>1290</v>
      </c>
      <c r="F436">
        <v>20</v>
      </c>
      <c r="G436" s="1">
        <v>25800</v>
      </c>
      <c r="H436" s="2" t="s">
        <v>2</v>
      </c>
      <c r="I436" s="2" t="s">
        <v>4</v>
      </c>
      <c r="J436">
        <v>72</v>
      </c>
      <c r="K436" s="13">
        <f>SUM(E$127:E436)/($M$7*5280)</f>
        <v>0.9492280998353873</v>
      </c>
    </row>
    <row r="437" spans="1:11" ht="14.25">
      <c r="A437" s="3" t="s">
        <v>115</v>
      </c>
      <c r="B437" s="2">
        <v>2</v>
      </c>
      <c r="C437" t="s">
        <v>390</v>
      </c>
      <c r="D437" t="s">
        <v>387</v>
      </c>
      <c r="E437">
        <v>585</v>
      </c>
      <c r="F437">
        <v>23</v>
      </c>
      <c r="G437" s="1">
        <v>13455</v>
      </c>
      <c r="H437" s="2" t="s">
        <v>2</v>
      </c>
      <c r="I437" s="2" t="s">
        <v>4</v>
      </c>
      <c r="J437">
        <v>71</v>
      </c>
      <c r="K437" s="13">
        <f>SUM(E$127:E437)/($M$7*5280)</f>
        <v>0.9509632068336522</v>
      </c>
    </row>
    <row r="438" spans="1:11" ht="14.25">
      <c r="A438" s="3" t="s">
        <v>143</v>
      </c>
      <c r="B438" s="2">
        <v>1</v>
      </c>
      <c r="C438" t="s">
        <v>470</v>
      </c>
      <c r="D438" t="s">
        <v>321</v>
      </c>
      <c r="E438">
        <v>742</v>
      </c>
      <c r="F438">
        <v>22</v>
      </c>
      <c r="G438" s="1">
        <v>16324</v>
      </c>
      <c r="H438" s="2" t="s">
        <v>2</v>
      </c>
      <c r="I438" s="2" t="s">
        <v>3</v>
      </c>
      <c r="J438">
        <v>71</v>
      </c>
      <c r="K438" s="13">
        <f>SUM(E$127:E438)/($M$7*5280)</f>
        <v>0.9531639750263232</v>
      </c>
    </row>
    <row r="439" spans="1:11" ht="14.25">
      <c r="A439" s="3" t="s">
        <v>182</v>
      </c>
      <c r="B439" s="2">
        <v>1</v>
      </c>
      <c r="C439" t="s">
        <v>641</v>
      </c>
      <c r="D439" t="s">
        <v>321</v>
      </c>
      <c r="E439">
        <v>330</v>
      </c>
      <c r="F439">
        <v>16</v>
      </c>
      <c r="G439" s="1">
        <v>5280</v>
      </c>
      <c r="H439" s="2" t="s">
        <v>2</v>
      </c>
      <c r="I439" s="2" t="s">
        <v>4</v>
      </c>
      <c r="J439">
        <v>71</v>
      </c>
      <c r="K439" s="13">
        <f>SUM(E$127:E439)/($M$7*5280)</f>
        <v>0.9541427533330368</v>
      </c>
    </row>
    <row r="440" spans="1:11" ht="14.25">
      <c r="A440" s="3" t="s">
        <v>195</v>
      </c>
      <c r="B440" s="2">
        <v>1</v>
      </c>
      <c r="C440" t="s">
        <v>527</v>
      </c>
      <c r="D440" t="s">
        <v>321</v>
      </c>
      <c r="E440">
        <v>331</v>
      </c>
      <c r="F440">
        <v>20</v>
      </c>
      <c r="G440" s="1">
        <v>6620</v>
      </c>
      <c r="H440" s="2" t="s">
        <v>2</v>
      </c>
      <c r="I440" s="2" t="s">
        <v>4</v>
      </c>
      <c r="J440">
        <v>71</v>
      </c>
      <c r="K440" s="13">
        <f>SUM(E$127:E440)/($M$7*5280)</f>
        <v>0.955124497634619</v>
      </c>
    </row>
    <row r="441" spans="1:11" ht="14.25">
      <c r="A441" s="3" t="s">
        <v>152</v>
      </c>
      <c r="B441" s="2">
        <v>1</v>
      </c>
      <c r="C441" t="s">
        <v>580</v>
      </c>
      <c r="D441" t="s">
        <v>321</v>
      </c>
      <c r="E441">
        <v>267</v>
      </c>
      <c r="F441">
        <v>26</v>
      </c>
      <c r="G441" s="1">
        <v>6942</v>
      </c>
      <c r="H441" s="2" t="s">
        <v>2</v>
      </c>
      <c r="I441" s="2" t="s">
        <v>3</v>
      </c>
      <c r="J441">
        <v>70</v>
      </c>
      <c r="K441" s="13">
        <f>SUM(E$127:E441)/($M$7*5280)</f>
        <v>0.9559164182645964</v>
      </c>
    </row>
    <row r="442" spans="1:11" ht="14.25">
      <c r="A442" s="3" t="s">
        <v>219</v>
      </c>
      <c r="B442" s="2">
        <v>1</v>
      </c>
      <c r="C442" t="s">
        <v>654</v>
      </c>
      <c r="D442" t="s">
        <v>321</v>
      </c>
      <c r="E442">
        <v>235</v>
      </c>
      <c r="F442">
        <v>22</v>
      </c>
      <c r="G442" s="1">
        <v>5170</v>
      </c>
      <c r="H442" s="2" t="s">
        <v>2</v>
      </c>
      <c r="I442" s="2" t="s">
        <v>4</v>
      </c>
      <c r="J442">
        <v>70</v>
      </c>
      <c r="K442" s="13">
        <f>SUM(E$127:E442)/($M$7*5280)</f>
        <v>0.9566134270587712</v>
      </c>
    </row>
    <row r="443" spans="1:11" ht="14.25">
      <c r="A443" s="3" t="s">
        <v>225</v>
      </c>
      <c r="B443" s="2">
        <v>1</v>
      </c>
      <c r="C443" t="s">
        <v>622</v>
      </c>
      <c r="D443" t="s">
        <v>321</v>
      </c>
      <c r="E443" s="1">
        <v>1600</v>
      </c>
      <c r="F443">
        <v>22</v>
      </c>
      <c r="G443" s="1">
        <v>35200</v>
      </c>
      <c r="H443" s="2" t="s">
        <v>2</v>
      </c>
      <c r="I443" s="2" t="s">
        <v>3</v>
      </c>
      <c r="J443">
        <v>69</v>
      </c>
      <c r="K443" s="13">
        <f>SUM(E$127:E443)/($M$7*5280)</f>
        <v>0.9613590188488974</v>
      </c>
    </row>
    <row r="444" spans="1:11" ht="14.25">
      <c r="A444" s="3" t="s">
        <v>256</v>
      </c>
      <c r="B444" s="2">
        <v>1</v>
      </c>
      <c r="C444" t="s">
        <v>615</v>
      </c>
      <c r="D444" t="s">
        <v>321</v>
      </c>
      <c r="E444">
        <v>357</v>
      </c>
      <c r="F444">
        <v>25</v>
      </c>
      <c r="G444" s="1">
        <v>8925</v>
      </c>
      <c r="H444" s="2" t="s">
        <v>2</v>
      </c>
      <c r="I444" s="2" t="s">
        <v>3</v>
      </c>
      <c r="J444">
        <v>69</v>
      </c>
      <c r="K444" s="13">
        <f>SUM(E$127:E444)/($M$7*5280)</f>
        <v>0.9624178790170693</v>
      </c>
    </row>
    <row r="445" spans="1:11" ht="14.25">
      <c r="A445" s="3" t="s">
        <v>265</v>
      </c>
      <c r="B445" s="2">
        <v>1</v>
      </c>
      <c r="C445" t="s">
        <v>339</v>
      </c>
      <c r="D445" t="s">
        <v>341</v>
      </c>
      <c r="E445">
        <v>242</v>
      </c>
      <c r="F445">
        <v>29</v>
      </c>
      <c r="G445" s="1">
        <v>7018</v>
      </c>
      <c r="H445" s="2" t="s">
        <v>2</v>
      </c>
      <c r="I445" s="2" t="s">
        <v>3</v>
      </c>
      <c r="J445">
        <v>69</v>
      </c>
      <c r="K445" s="13">
        <f>SUM(E$127:E445)/($M$7*5280)</f>
        <v>0.9631356497753258</v>
      </c>
    </row>
    <row r="446" spans="1:11" ht="14.25">
      <c r="A446" s="3" t="s">
        <v>49</v>
      </c>
      <c r="B446" s="2">
        <v>3</v>
      </c>
      <c r="C446" t="s">
        <v>337</v>
      </c>
      <c r="D446" t="s">
        <v>338</v>
      </c>
      <c r="E446" s="1">
        <v>2179</v>
      </c>
      <c r="F446">
        <v>32</v>
      </c>
      <c r="G446" s="1">
        <v>69728</v>
      </c>
      <c r="H446" s="2" t="s">
        <v>2</v>
      </c>
      <c r="I446" s="2" t="s">
        <v>3</v>
      </c>
      <c r="J446">
        <v>68</v>
      </c>
      <c r="K446" s="13">
        <f>SUM(E$127:E446)/($M$7*5280)</f>
        <v>0.969598552594504</v>
      </c>
    </row>
    <row r="447" spans="1:11" ht="14.25">
      <c r="A447" s="3" t="s">
        <v>310</v>
      </c>
      <c r="B447" s="2">
        <v>1</v>
      </c>
      <c r="C447" t="s">
        <v>688</v>
      </c>
      <c r="D447" t="s">
        <v>559</v>
      </c>
      <c r="E447" s="1">
        <v>1020</v>
      </c>
      <c r="F447">
        <v>25</v>
      </c>
      <c r="G447" s="1">
        <v>25500</v>
      </c>
      <c r="H447" s="2" t="s">
        <v>2</v>
      </c>
      <c r="I447" s="2" t="s">
        <v>4</v>
      </c>
      <c r="J447">
        <v>68</v>
      </c>
      <c r="K447" s="13">
        <f>SUM(E$127:E447)/($M$7*5280)</f>
        <v>0.9726238673607095</v>
      </c>
    </row>
    <row r="448" spans="1:11" ht="14.25">
      <c r="A448" s="3" t="s">
        <v>251</v>
      </c>
      <c r="B448" s="2">
        <v>1</v>
      </c>
      <c r="C448" t="s">
        <v>331</v>
      </c>
      <c r="D448" t="s">
        <v>321</v>
      </c>
      <c r="E448">
        <v>670</v>
      </c>
      <c r="F448">
        <v>27</v>
      </c>
      <c r="G448" s="1">
        <v>18090</v>
      </c>
      <c r="H448" s="2" t="s">
        <v>2</v>
      </c>
      <c r="I448" s="2" t="s">
        <v>3</v>
      </c>
      <c r="J448">
        <v>67</v>
      </c>
      <c r="K448" s="13">
        <f>SUM(E$127:E448)/($M$7*5280)</f>
        <v>0.9746110839228248</v>
      </c>
    </row>
    <row r="449" spans="1:11" ht="14.25">
      <c r="A449" s="3" t="s">
        <v>43</v>
      </c>
      <c r="B449" s="2">
        <v>1</v>
      </c>
      <c r="C449" t="s">
        <v>331</v>
      </c>
      <c r="D449" t="s">
        <v>333</v>
      </c>
      <c r="E449">
        <v>432</v>
      </c>
      <c r="F449">
        <v>24</v>
      </c>
      <c r="G449" s="1">
        <v>10368</v>
      </c>
      <c r="H449" s="2" t="s">
        <v>2</v>
      </c>
      <c r="I449" s="2" t="s">
        <v>4</v>
      </c>
      <c r="J449">
        <v>66</v>
      </c>
      <c r="K449" s="13">
        <f>SUM(E$127:E449)/($M$7*5280)</f>
        <v>0.9758923937061589</v>
      </c>
    </row>
    <row r="450" spans="1:11" ht="14.25">
      <c r="A450" s="3" t="s">
        <v>216</v>
      </c>
      <c r="B450" s="2">
        <v>1</v>
      </c>
      <c r="C450" t="s">
        <v>511</v>
      </c>
      <c r="D450" t="s">
        <v>334</v>
      </c>
      <c r="E450">
        <v>185</v>
      </c>
      <c r="F450">
        <v>15</v>
      </c>
      <c r="G450" s="1">
        <v>2775</v>
      </c>
      <c r="H450" s="2" t="s">
        <v>2</v>
      </c>
      <c r="I450" s="2" t="s">
        <v>4</v>
      </c>
      <c r="J450">
        <v>66</v>
      </c>
      <c r="K450" s="13">
        <f>SUM(E$127:E450)/($M$7*5280)</f>
        <v>0.9764411027568922</v>
      </c>
    </row>
    <row r="451" spans="1:11" ht="14.25">
      <c r="A451" s="3" t="s">
        <v>276</v>
      </c>
      <c r="B451" s="2">
        <v>1</v>
      </c>
      <c r="C451" t="s">
        <v>673</v>
      </c>
      <c r="D451" t="s">
        <v>532</v>
      </c>
      <c r="E451">
        <v>560</v>
      </c>
      <c r="F451">
        <v>30</v>
      </c>
      <c r="G451" s="1">
        <v>16800</v>
      </c>
      <c r="H451" s="2" t="s">
        <v>2</v>
      </c>
      <c r="I451" s="2" t="s">
        <v>4</v>
      </c>
      <c r="J451">
        <v>66</v>
      </c>
      <c r="K451" s="13">
        <f>SUM(E$127:E451)/($M$7*5280)</f>
        <v>0.9781020598834363</v>
      </c>
    </row>
    <row r="452" spans="1:11" ht="14.25">
      <c r="A452" s="3" t="s">
        <v>147</v>
      </c>
      <c r="B452" s="2">
        <v>2</v>
      </c>
      <c r="C452" t="s">
        <v>425</v>
      </c>
      <c r="D452" t="s">
        <v>416</v>
      </c>
      <c r="E452">
        <v>410</v>
      </c>
      <c r="F452">
        <v>29</v>
      </c>
      <c r="G452" s="1">
        <v>11890</v>
      </c>
      <c r="H452" s="2" t="s">
        <v>2</v>
      </c>
      <c r="I452" s="2" t="s">
        <v>3</v>
      </c>
      <c r="J452">
        <v>65</v>
      </c>
      <c r="K452" s="13">
        <f>SUM(E$127:E452)/($M$7*5280)</f>
        <v>0.9793181177796563</v>
      </c>
    </row>
    <row r="453" spans="1:11" ht="14.25">
      <c r="A453" s="3" t="s">
        <v>171</v>
      </c>
      <c r="B453" s="2">
        <v>1</v>
      </c>
      <c r="C453" t="s">
        <v>469</v>
      </c>
      <c r="D453" t="s">
        <v>321</v>
      </c>
      <c r="E453">
        <v>320</v>
      </c>
      <c r="F453">
        <v>29</v>
      </c>
      <c r="G453" s="1">
        <v>9280</v>
      </c>
      <c r="H453" s="2" t="s">
        <v>2</v>
      </c>
      <c r="I453" s="2" t="s">
        <v>3</v>
      </c>
      <c r="J453">
        <v>65</v>
      </c>
      <c r="K453" s="13">
        <f>SUM(E$127:E453)/($M$7*5280)</f>
        <v>0.9802672361376815</v>
      </c>
    </row>
    <row r="454" spans="1:11" ht="14.25">
      <c r="A454" s="3" t="s">
        <v>306</v>
      </c>
      <c r="B454" s="2">
        <v>1</v>
      </c>
      <c r="C454" t="s">
        <v>687</v>
      </c>
      <c r="D454" t="s">
        <v>556</v>
      </c>
      <c r="E454" s="1">
        <v>1960</v>
      </c>
      <c r="F454">
        <v>25</v>
      </c>
      <c r="G454" s="1">
        <v>49000</v>
      </c>
      <c r="H454" s="2" t="s">
        <v>2</v>
      </c>
      <c r="I454" s="2" t="s">
        <v>3</v>
      </c>
      <c r="J454">
        <v>64</v>
      </c>
      <c r="K454" s="13">
        <f>SUM(E$127:E454)/($M$7*5280)</f>
        <v>0.9860805860805861</v>
      </c>
    </row>
    <row r="455" spans="1:11" ht="14.25">
      <c r="A455" s="3" t="s">
        <v>94</v>
      </c>
      <c r="B455" s="2">
        <v>1</v>
      </c>
      <c r="C455" t="s">
        <v>603</v>
      </c>
      <c r="D455" t="s">
        <v>334</v>
      </c>
      <c r="E455">
        <v>240</v>
      </c>
      <c r="F455">
        <v>25</v>
      </c>
      <c r="G455" s="1">
        <v>6000</v>
      </c>
      <c r="H455" s="2" t="s">
        <v>2</v>
      </c>
      <c r="I455" s="2" t="s">
        <v>3</v>
      </c>
      <c r="J455">
        <v>63</v>
      </c>
      <c r="K455" s="13">
        <f>SUM(E$127:E455)/($M$7*5280)</f>
        <v>0.986792424849105</v>
      </c>
    </row>
    <row r="456" spans="1:11" ht="14.25">
      <c r="A456" s="3" t="s">
        <v>147</v>
      </c>
      <c r="B456" s="2">
        <v>1</v>
      </c>
      <c r="C456" t="s">
        <v>613</v>
      </c>
      <c r="D456" t="s">
        <v>415</v>
      </c>
      <c r="E456">
        <v>360</v>
      </c>
      <c r="F456">
        <v>25</v>
      </c>
      <c r="G456" s="1">
        <v>9000</v>
      </c>
      <c r="H456" s="2" t="s">
        <v>2</v>
      </c>
      <c r="I456" s="2" t="s">
        <v>3</v>
      </c>
      <c r="J456">
        <v>63</v>
      </c>
      <c r="K456" s="13">
        <f>SUM(E$127:E456)/($M$7*5280)</f>
        <v>0.9878601830018834</v>
      </c>
    </row>
    <row r="457" spans="1:11" ht="14.25">
      <c r="A457" s="3" t="s">
        <v>248</v>
      </c>
      <c r="B457" s="2">
        <v>1</v>
      </c>
      <c r="C457" t="s">
        <v>572</v>
      </c>
      <c r="D457" t="s">
        <v>321</v>
      </c>
      <c r="E457">
        <v>278</v>
      </c>
      <c r="F457">
        <v>18</v>
      </c>
      <c r="G457" s="1">
        <v>5004</v>
      </c>
      <c r="H457" s="2" t="s">
        <v>2</v>
      </c>
      <c r="I457" s="2" t="s">
        <v>3</v>
      </c>
      <c r="J457">
        <v>63</v>
      </c>
      <c r="K457" s="13">
        <f>SUM(E$127:E457)/($M$7*5280)</f>
        <v>0.9886847295754179</v>
      </c>
    </row>
    <row r="458" spans="1:11" ht="14.25">
      <c r="A458" s="3" t="s">
        <v>95</v>
      </c>
      <c r="B458" s="2">
        <v>1</v>
      </c>
      <c r="C458" t="s">
        <v>603</v>
      </c>
      <c r="D458" t="s">
        <v>321</v>
      </c>
      <c r="E458">
        <v>160</v>
      </c>
      <c r="F458">
        <v>23</v>
      </c>
      <c r="G458" s="1">
        <v>3680</v>
      </c>
      <c r="H458" s="2" t="s">
        <v>2</v>
      </c>
      <c r="I458" s="2" t="s">
        <v>3</v>
      </c>
      <c r="J458">
        <v>62</v>
      </c>
      <c r="K458" s="13">
        <f>SUM(E$127:E458)/($M$7*5280)</f>
        <v>0.9891592887544305</v>
      </c>
    </row>
    <row r="459" spans="1:11" ht="14.25">
      <c r="A459" s="3" t="s">
        <v>96</v>
      </c>
      <c r="B459" s="2">
        <v>1</v>
      </c>
      <c r="C459" t="s">
        <v>603</v>
      </c>
      <c r="D459" t="s">
        <v>321</v>
      </c>
      <c r="E459">
        <v>147</v>
      </c>
      <c r="F459">
        <v>23</v>
      </c>
      <c r="G459" s="1">
        <v>3381</v>
      </c>
      <c r="H459" s="2" t="s">
        <v>2</v>
      </c>
      <c r="I459" s="2" t="s">
        <v>4</v>
      </c>
      <c r="J459">
        <v>62</v>
      </c>
      <c r="K459" s="13">
        <f>SUM(E$127:E459)/($M$7*5280)</f>
        <v>0.9895952900001483</v>
      </c>
    </row>
    <row r="460" spans="1:11" ht="14.25">
      <c r="A460" s="3" t="s">
        <v>249</v>
      </c>
      <c r="B460" s="2">
        <v>1</v>
      </c>
      <c r="C460" t="s">
        <v>661</v>
      </c>
      <c r="D460" t="s">
        <v>321</v>
      </c>
      <c r="E460">
        <v>580</v>
      </c>
      <c r="F460">
        <v>25</v>
      </c>
      <c r="G460" s="1">
        <v>14500</v>
      </c>
      <c r="H460" s="2" t="s">
        <v>2</v>
      </c>
      <c r="I460" s="2" t="s">
        <v>3</v>
      </c>
      <c r="J460">
        <v>62</v>
      </c>
      <c r="K460" s="13">
        <f>SUM(E$127:E460)/($M$7*5280)</f>
        <v>0.9913155670240691</v>
      </c>
    </row>
    <row r="461" spans="1:11" ht="14.25">
      <c r="A461" s="3" t="s">
        <v>149</v>
      </c>
      <c r="B461" s="2">
        <v>2</v>
      </c>
      <c r="C461" t="s">
        <v>418</v>
      </c>
      <c r="D461" t="s">
        <v>419</v>
      </c>
      <c r="E461">
        <v>721</v>
      </c>
      <c r="F461">
        <v>21</v>
      </c>
      <c r="G461" s="1">
        <v>15141</v>
      </c>
      <c r="H461" s="2" t="s">
        <v>2</v>
      </c>
      <c r="I461" s="2" t="s">
        <v>3</v>
      </c>
      <c r="J461">
        <v>60</v>
      </c>
      <c r="K461" s="13">
        <f>SUM(E$127:E461)/($M$7*5280)</f>
        <v>0.9934540493244947</v>
      </c>
    </row>
    <row r="462" spans="1:11" ht="14.25">
      <c r="A462" s="3" t="s">
        <v>229</v>
      </c>
      <c r="B462" s="2">
        <v>3</v>
      </c>
      <c r="C462" t="s">
        <v>502</v>
      </c>
      <c r="D462" t="s">
        <v>325</v>
      </c>
      <c r="E462">
        <v>382</v>
      </c>
      <c r="F462">
        <v>21</v>
      </c>
      <c r="G462" s="1">
        <v>8022</v>
      </c>
      <c r="H462" s="2" t="s">
        <v>2</v>
      </c>
      <c r="I462" s="2" t="s">
        <v>4</v>
      </c>
      <c r="J462">
        <v>60</v>
      </c>
      <c r="K462" s="13">
        <f>SUM(E$127:E462)/($M$7*5280)</f>
        <v>0.9945870593643873</v>
      </c>
    </row>
    <row r="463" spans="1:11" ht="14.25">
      <c r="A463" s="3" t="s">
        <v>314</v>
      </c>
      <c r="B463" s="2">
        <v>1</v>
      </c>
      <c r="C463" t="s">
        <v>689</v>
      </c>
      <c r="D463" t="s">
        <v>561</v>
      </c>
      <c r="E463">
        <v>270</v>
      </c>
      <c r="F463">
        <v>21</v>
      </c>
      <c r="G463" s="1">
        <v>5670</v>
      </c>
      <c r="H463" s="2" t="s">
        <v>2</v>
      </c>
      <c r="I463" s="2" t="s">
        <v>3</v>
      </c>
      <c r="J463">
        <v>60</v>
      </c>
      <c r="K463" s="13">
        <f>SUM(E$127:E463)/($M$7*5280)</f>
        <v>0.9953878779789711</v>
      </c>
    </row>
    <row r="464" spans="1:11" ht="14.25">
      <c r="A464" s="3" t="s">
        <v>97</v>
      </c>
      <c r="B464" s="2">
        <v>1</v>
      </c>
      <c r="C464" t="s">
        <v>331</v>
      </c>
      <c r="D464" t="s">
        <v>321</v>
      </c>
      <c r="E464">
        <v>285</v>
      </c>
      <c r="F464">
        <v>25</v>
      </c>
      <c r="G464" s="1">
        <v>7125</v>
      </c>
      <c r="H464" s="2" t="s">
        <v>2</v>
      </c>
      <c r="I464" s="2" t="s">
        <v>4</v>
      </c>
      <c r="J464">
        <v>58</v>
      </c>
      <c r="K464" s="13">
        <f>SUM(E$127:E464)/($M$7*5280)</f>
        <v>0.9962331865165873</v>
      </c>
    </row>
    <row r="465" spans="1:11" ht="14.25">
      <c r="A465" s="3" t="s">
        <v>89</v>
      </c>
      <c r="B465" s="2">
        <v>1</v>
      </c>
      <c r="C465" t="s">
        <v>331</v>
      </c>
      <c r="D465" t="s">
        <v>321</v>
      </c>
      <c r="E465">
        <v>270</v>
      </c>
      <c r="F465">
        <v>27</v>
      </c>
      <c r="G465" s="1">
        <v>7290</v>
      </c>
      <c r="H465" s="2" t="s">
        <v>2</v>
      </c>
      <c r="I465" s="2" t="s">
        <v>4</v>
      </c>
      <c r="J465">
        <v>54</v>
      </c>
      <c r="K465" s="13">
        <f>SUM(E$127:E465)/($M$7*5280)</f>
        <v>0.9970340051311711</v>
      </c>
    </row>
    <row r="466" spans="1:11" ht="14.25">
      <c r="A466" s="3" t="s">
        <v>33</v>
      </c>
      <c r="B466" s="2">
        <v>2</v>
      </c>
      <c r="C466" t="s">
        <v>517</v>
      </c>
      <c r="D466" t="s">
        <v>323</v>
      </c>
      <c r="E466" s="1">
        <v>1000</v>
      </c>
      <c r="F466">
        <v>29</v>
      </c>
      <c r="G466" s="1">
        <v>29000</v>
      </c>
      <c r="H466" s="2" t="s">
        <v>2</v>
      </c>
      <c r="I466" s="2" t="s">
        <v>3</v>
      </c>
      <c r="J466">
        <v>48</v>
      </c>
      <c r="K466" s="13">
        <f>SUM(E$127:E466)/($M$7*5280)</f>
        <v>1</v>
      </c>
    </row>
  </sheetData>
  <sheetProtection/>
  <printOptions/>
  <pageMargins left="0.45" right="0.45" top="0.5" bottom="0.5" header="0.3" footer="0.3"/>
  <pageSetup fitToHeight="10" fitToWidth="1" horizontalDpi="1200" verticalDpi="12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Cohn</dc:creator>
  <cp:keywords/>
  <dc:description/>
  <cp:lastModifiedBy>Steve Cohn</cp:lastModifiedBy>
  <cp:lastPrinted>2023-04-07T22:32:27Z</cp:lastPrinted>
  <dcterms:created xsi:type="dcterms:W3CDTF">2023-04-07T16:01:25Z</dcterms:created>
  <dcterms:modified xsi:type="dcterms:W3CDTF">2023-04-07T22:33:40Z</dcterms:modified>
  <cp:category/>
  <cp:version/>
  <cp:contentType/>
  <cp:contentStatus/>
</cp:coreProperties>
</file>